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gwfile01\各課共有\総務課\0200 財政係\財政状況資料集\R6\05_県指摘事項修正後回答\"/>
    </mc:Choice>
  </mc:AlternateContent>
  <xr:revisionPtr revIDLastSave="0" documentId="13_ncr:1_{E685422D-A968-414F-82D4-9AE99C0833F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12" l="1"/>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36" i="10"/>
  <c r="CO35" i="10"/>
  <c r="BW35" i="10"/>
  <c r="BW36" i="10" s="1"/>
  <c r="BW37" i="10" s="1"/>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<sst xmlns="http://schemas.openxmlformats.org/spreadsheetml/2006/main" count="1045" uniqueCount="566">
  <si>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</si>
  <si>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</si>
  <si>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</si>
  <si>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</si>
  <si>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</si>
  <si>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</si>
  <si>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</si>
  <si>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</si>
  <si>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</si>
  <si>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</si>
  <si>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</si>
  <si>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</si>
  <si>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</si>
  <si>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</si>
  <si>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</si>
  <si>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</si>
  <si>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</si>
  <si>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</si>
  <si>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</si>
  <si>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</si>
  <si>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</si>
  <si>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</si>
  <si>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</si>
  <si>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</si>
  <si>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</si>
  <si>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</si>
  <si>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</si>
  <si>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</si>
  <si>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</si>
  <si>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</si>
  <si>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</si>
  <si>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</si>
  <si>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</si>
  <si>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</si>
  <si>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</si>
  <si>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</si>
  <si>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</si>
  <si>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</si>
  <si>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</si>
  <si>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</si>
  <si>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</si>
  <si>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</si>
  <si>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</si>
  <si>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</si>
  <si>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</si>
  <si>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</si>
  <si>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</si>
  <si>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</si>
  <si>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</si>
  <si>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</si>
  <si>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</si>
  <si>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</si>
  <si>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</si>
  <si>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</si>
  <si>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</si>
  <si>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</si>
  <si>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</si>
  <si>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</si>
  <si>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</si>
  <si>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</si>
  <si>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</si>
  <si>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</si>
  <si>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</si>
  <si>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</si>
  <si>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</si>
  <si>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</si>
  <si>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</si>
  <si>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</si>
  <si>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</si>
  <si>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</si>
  <si>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</si>
  <si>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</si>
  <si>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</si>
  <si>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</si>
  <si>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</si>
  <si>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</si>
  <si>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</si>
  <si>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</si>
  <si>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</si>
  <si>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</si>
  <si>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</si>
  <si>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</si>
  <si>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</si>
  <si>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</si>
  <si>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</si>
  <si>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</si>
  <si>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</si>
  <si>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</si>
  <si>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</si>
  <si>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</si>
  <si>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</si>
  <si>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</si>
  <si>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</si>
  <si>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</si>
  <si>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多度津町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</si>
  <si>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</si>
  <si>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</si>
  <si>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</si>
  <si>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</si>
  <si>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</si>
  <si>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</si>
  <si>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</si>
  <si>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</si>
  <si>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</si>
  <si>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</si>
  <si>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</si>
  <si>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</si>
  <si>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</si>
  <si>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</si>
  <si>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</si>
  <si>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</si>
  <si>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</si>
  <si>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</si>
  <si>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</si>
  <si>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</si>
  <si>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</si>
  <si>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</si>
  <si>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</si>
  <si>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</si>
  <si>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</si>
  <si>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</si>
  <si>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</si>
  <si>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</si>
  <si>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</si>
  <si>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</si>
  <si>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</si>
  <si>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</si>
  <si>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</si>
  <si>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</si>
  <si>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</si>
  <si>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</si>
  <si>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</si>
  <si>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</si>
  <si>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</si>
  <si>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</si>
  <si>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</si>
  <si>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</si>
  <si>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</si>
  <si>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</si>
  <si>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</si>
  <si>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</si>
  <si>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</si>
  <si>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</si>
  <si>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</si>
  <si>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</si>
  <si>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</si>
  <si>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</si>
  <si>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</si>
  <si>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</si>
  <si>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</si>
  <si>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</si>
  <si>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</si>
  <si>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</si>
  <si>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</si>
  <si>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</si>
  <si>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</si>
  <si>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</si>
  <si>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</si>
  <si>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</si>
  <si>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</si>
  <si>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</si>
  <si>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</si>
  <si>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</si>
  <si>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</si>
  <si>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</si>
  <si>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</si>
  <si>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</si>
  <si>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</si>
  <si>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</si>
  <si>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</si>
  <si>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</si>
  <si>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</si>
  <si>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</si>
  <si>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</si>
  <si>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</si>
  <si>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</si>
  <si>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</si>
  <si>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</si>
  <si>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</si>
  <si>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</si>
  <si>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</si>
  <si>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</si>
  <si>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</si>
  <si>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</si>
  <si>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</si>
  <si>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</si>
  <si>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</si>
  <si>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</si>
  <si>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</si>
  <si>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</si>
  <si>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</si>
  <si>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</si>
  <si>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</si>
  <si>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</si>
  <si>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</si>
  <si>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</si>
  <si>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</si>
  <si>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</si>
  <si>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</si>
  <si>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</si>
  <si>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</si>
  <si>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</si>
  <si>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</si>
  <si>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香川県多度津町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</si>
  <si>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</si>
  <si>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</si>
  <si>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</si>
  <si>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</si>
  <si>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</si>
  <si>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</si>
  <si>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</si>
  <si>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</si>
  <si>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</si>
  <si>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</si>
  <si>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</si>
  <si>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</si>
  <si>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</si>
  <si>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</si>
  <si>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</si>
  <si>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</si>
  <si>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</si>
  <si>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</si>
  <si>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</si>
  <si>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</si>
  <si>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</si>
  <si>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</si>
  <si>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</si>
  <si>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</si>
  <si>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</si>
  <si>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</si>
  <si>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</si>
  <si>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</si>
  <si>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</si>
  <si>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</si>
  <si>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</si>
  <si>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</si>
  <si>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</si>
  <si>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</si>
  <si>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</si>
  <si>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</si>
  <si>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</si>
  <si>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</si>
  <si>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</si>
  <si>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</si>
  <si>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</si>
  <si>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</si>
  <si>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</si>
  <si>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</si>
  <si>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</si>
  <si>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</si>
  <si>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</si>
  <si>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</si>
  <si>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</si>
  <si>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</si>
  <si>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</si>
  <si>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</si>
  <si>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</si>
  <si>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</si>
  <si>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</si>
  <si>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</si>
  <si>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</si>
  <si>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</si>
  <si>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</si>
  <si>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</si>
  <si>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</si>
  <si>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</si>
  <si>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</si>
  <si>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</si>
  <si>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</si>
  <si>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</si>
  <si>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</si>
  <si>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</si>
  <si>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</si>
  <si>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</si>
  <si>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</si>
  <si>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</si>
  <si>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</si>
  <si>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</si>
  <si>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</si>
  <si>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</si>
  <si>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</si>
  <si>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</si>
  <si>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</si>
  <si>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</si>
  <si>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</si>
  <si>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</si>
  <si>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</si>
  <si>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</si>
  <si>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</si>
  <si>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</si>
  <si>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</si>
  <si>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</si>
  <si>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</si>
  <si>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</si>
  <si>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</si>
  <si>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</si>
  <si>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</si>
  <si>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</si>
  <si>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</si>
  <si>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</si>
  <si>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</si>
  <si>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</si>
  <si>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</si>
  <si>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</si>
  <si>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</si>
  <si>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</si>
  <si>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</si>
  <si>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</si>
  <si>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</si>
  <si>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</si>
  <si>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</si>
  <si>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</si>
  <si>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</si>
  <si>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</si>
  <si>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</si>
  <si>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</si>
  <si>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</si>
  <si>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</si>
  <si>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</si>
  <si>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</si>
  <si>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</si>
  <si>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</si>
  <si>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</si>
  <si>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</si>
  <si>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</si>
  <si>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</si>
  <si>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</si>
  <si>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</si>
  <si>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</si>
  <si>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</si>
  <si>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</si>
  <si>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</si>
  <si>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</si>
  <si>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</si>
  <si>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</si>
  <si>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</si>
  <si>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</si>
  <si>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</si>
  <si>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</si>
  <si>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</si>
  <si>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</si>
  <si>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</si>
  <si>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</si>
  <si>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</si>
  <si>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</si>
  <si>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</si>
  <si>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</si>
  <si>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</si>
  <si>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</si>
  <si>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</si>
  <si>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</si>
  <si>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</si>
  <si>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</si>
  <si>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</si>
  <si>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香川県多度津町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</si>
  <si>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</si>
  <si>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</si>
  <si>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</si>
  <si>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</si>
  <si>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</si>
  <si>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</si>
  <si>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</si>
  <si>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</si>
  <si>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</si>
  <si>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</si>
  <si>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</si>
  <si>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</si>
  <si>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</si>
  <si>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</si>
  <si>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</si>
  <si>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</si>
  <si>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</si>
  <si>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</si>
  <si>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</si>
  <si>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</si>
  <si>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</si>
  <si>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</si>
  <si>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</si>
  <si>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</si>
  <si>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</si>
  <si>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</si>
  <si>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</si>
  <si>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</si>
  <si>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</si>
  <si>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</si>
  <si>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</si>
  <si>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</si>
  <si>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</si>
  <si>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</si>
  <si>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直営診療所特別会計</t>
    <phoneticPr fontId="5"/>
  </si>
  <si>
    <t>介護保険事業特別会計</t>
    <phoneticPr fontId="5"/>
  </si>
  <si>
    <t>後期高齢者医療特別会計</t>
    <phoneticPr fontId="5"/>
  </si>
  <si>
    <t>多度津町公共下水道事業会計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</si>
  <si>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</si>
  <si>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</si>
  <si>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</si>
  <si>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</si>
  <si>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</si>
  <si>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</si>
  <si>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</si>
  <si>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</si>
  <si>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</si>
  <si>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</si>
  <si>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</si>
  <si>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</si>
  <si>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</si>
  <si>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</si>
  <si>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</si>
  <si>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</si>
  <si>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</si>
  <si>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</si>
  <si>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</si>
  <si>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</si>
  <si>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</si>
  <si>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</si>
  <si>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</si>
  <si>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</si>
  <si>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</si>
  <si>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</si>
  <si>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</si>
  <si>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</si>
  <si>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</si>
  <si>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</si>
  <si>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</si>
  <si>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</si>
  <si>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</si>
  <si>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</si>
  <si>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</si>
  <si>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</si>
  <si>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</si>
  <si>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</si>
  <si>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</si>
  <si>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</si>
  <si>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</si>
  <si>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</si>
  <si>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</si>
  <si>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</si>
  <si>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</si>
  <si>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</si>
  <si>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</si>
  <si>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</si>
  <si>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</si>
  <si>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</si>
  <si>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</si>
  <si>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</si>
  <si>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</si>
  <si>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</si>
  <si>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</si>
  <si>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</si>
  <si>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</si>
  <si>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</si>
  <si>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</si>
  <si>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</si>
  <si>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</si>
  <si>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</si>
  <si>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</si>
  <si>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</si>
  <si>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</si>
  <si>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</si>
  <si>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</si>
  <si>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</si>
  <si>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</si>
  <si>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</si>
  <si>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</si>
  <si>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</si>
  <si>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</si>
  <si>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</si>
  <si>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</si>
  <si>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</si>
  <si>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</si>
  <si>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</si>
  <si>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</si>
  <si>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</si>
  <si>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</si>
  <si>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</si>
  <si>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</si>
  <si>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</si>
  <si>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</si>
  <si>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</si>
  <si>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</si>
  <si>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</si>
  <si>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</si>
  <si>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</si>
  <si>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</si>
  <si>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</si>
  <si>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</si>
  <si>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</si>
  <si>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</si>
  <si>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</si>
  <si>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</si>
  <si>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</si>
  <si>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</si>
  <si>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</si>
  <si>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</si>
  <si>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</si>
  <si>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</si>
  <si>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</si>
  <si>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</si>
  <si>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</si>
  <si>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</si>
  <si>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</si>
  <si>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</si>
  <si>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</si>
  <si>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</si>
  <si>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</si>
  <si>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</si>
  <si>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</si>
  <si>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</si>
  <si>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</si>
  <si>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</si>
  <si>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</si>
  <si>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</si>
  <si>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</si>
  <si>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</si>
  <si>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</si>
  <si>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</si>
  <si>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</si>
  <si>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</si>
  <si>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</si>
  <si>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</si>
  <si>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</si>
  <si>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</si>
  <si>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</si>
  <si>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</si>
  <si>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</si>
  <si>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</si>
  <si>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</si>
  <si>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</si>
  <si>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</si>
  <si>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6.17</t>
  </si>
  <si>
    <t>▲ 6.57</t>
  </si>
  <si>
    <t>▲ 7.26</t>
  </si>
  <si>
    <t>▲ 6.62</t>
  </si>
  <si>
    <t>▲ 2.29</t>
  </si>
  <si>
    <t>一般会計</t>
  </si>
  <si>
    <t>介護保険事業特別会計</t>
  </si>
  <si>
    <t>国民健康保険特別会計</t>
  </si>
  <si>
    <t>多度津町公共下水道事業会計</t>
  </si>
  <si>
    <t>直営診療所特別会計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</si>
  <si>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</si>
  <si>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</si>
  <si>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</si>
  <si>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</si>
  <si>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</si>
  <si>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</si>
  <si>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</si>
  <si>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</si>
  <si>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</si>
  <si>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中讃広域行政事務組合（一般会計）</t>
    <rPh sb="0" eb="2">
      <t>チュウサン</t>
    </rPh>
    <rPh sb="2" eb="4">
      <t>コウイキ</t>
    </rPh>
    <rPh sb="4" eb="6">
      <t>ギョウセイ</t>
    </rPh>
    <rPh sb="6" eb="10">
      <t>ジムクミアイ</t>
    </rPh>
    <rPh sb="11" eb="13">
      <t>イッパン</t>
    </rPh>
    <rPh sb="13" eb="15">
      <t>カイケイ</t>
    </rPh>
    <phoneticPr fontId="2"/>
  </si>
  <si>
    <t>中讃広域行政事務組合（クリントピア丸亀特別会計）</t>
    <rPh sb="0" eb="2">
      <t>チュウサン</t>
    </rPh>
    <rPh sb="2" eb="4">
      <t>コウイキ</t>
    </rPh>
    <rPh sb="4" eb="6">
      <t>ギョウセイ</t>
    </rPh>
    <rPh sb="6" eb="10">
      <t>ジムクミアイ</t>
    </rPh>
    <rPh sb="17" eb="19">
      <t>マルガメ</t>
    </rPh>
    <rPh sb="19" eb="21">
      <t>トクベツ</t>
    </rPh>
    <rPh sb="21" eb="23">
      <t>カイケイ</t>
    </rPh>
    <phoneticPr fontId="2"/>
  </si>
  <si>
    <t>中讃広域行政事務組合（仲善クリーンセンター特別会計）</t>
    <rPh sb="0" eb="2">
      <t>チュウサン</t>
    </rPh>
    <rPh sb="2" eb="4">
      <t>コウイキ</t>
    </rPh>
    <rPh sb="4" eb="6">
      <t>ギョウセイ</t>
    </rPh>
    <rPh sb="6" eb="10">
      <t>ジムクミアイ</t>
    </rPh>
    <rPh sb="11" eb="12">
      <t>ナカ</t>
    </rPh>
    <rPh sb="12" eb="13">
      <t>ゼン</t>
    </rPh>
    <rPh sb="21" eb="23">
      <t>トクベツ</t>
    </rPh>
    <rPh sb="23" eb="25">
      <t>カイケイ</t>
    </rPh>
    <phoneticPr fontId="2"/>
  </si>
  <si>
    <t>中讃広域行政事務組合（瀬戸グリーンセンター特別会計）</t>
    <rPh sb="0" eb="2">
      <t>チュウサン</t>
    </rPh>
    <rPh sb="2" eb="4">
      <t>コウイキ</t>
    </rPh>
    <rPh sb="4" eb="6">
      <t>ギョウセイ</t>
    </rPh>
    <rPh sb="6" eb="10">
      <t>ジムクミアイ</t>
    </rPh>
    <rPh sb="11" eb="13">
      <t>セト</t>
    </rPh>
    <rPh sb="21" eb="23">
      <t>トクベツ</t>
    </rPh>
    <rPh sb="23" eb="25">
      <t>カイケイ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</si>
  <si>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</si>
  <si>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4">
      <t>コウイキレンゴウ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</si>
  <si>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</si>
  <si>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</si>
  <si>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2"/>
  </si>
  <si>
    <t>法適用企業</t>
    <rPh sb="0" eb="3">
      <t>ホウテキヨウ</t>
    </rPh>
    <rPh sb="3" eb="5">
      <t>キギョウ</t>
    </rPh>
    <phoneticPr fontId="2"/>
  </si>
  <si>
    <t>（公財）多度津町文化体育振興事業団</t>
    <rPh sb="1" eb="3">
      <t>コウザイ</t>
    </rPh>
    <rPh sb="4" eb="8">
      <t>タドツチョウ</t>
    </rPh>
    <rPh sb="8" eb="10">
      <t>ブンカ</t>
    </rPh>
    <rPh sb="10" eb="12">
      <t>タイイク</t>
    </rPh>
    <rPh sb="12" eb="14">
      <t>シンコウ</t>
    </rPh>
    <rPh sb="14" eb="17">
      <t>ジギョウダン</t>
    </rPh>
    <phoneticPr fontId="2"/>
  </si>
  <si>
    <t>多度津町土地開発公社</t>
    <rPh sb="0" eb="4">
      <t>タドツチョウ</t>
    </rPh>
    <rPh sb="4" eb="8">
      <t>トチカイハツ</t>
    </rPh>
    <rPh sb="8" eb="10">
      <t>コウシャ</t>
    </rPh>
    <phoneticPr fontId="2"/>
  </si>
  <si>
    <t>○</t>
    <phoneticPr fontId="2"/>
  </si>
  <si>
    <t>奨学基金</t>
    <rPh sb="0" eb="2">
      <t>ショウガク</t>
    </rPh>
    <rPh sb="2" eb="4">
      <t>キキン</t>
    </rPh>
    <phoneticPr fontId="5"/>
  </si>
  <si>
    <t>学校教育施設等整備基金</t>
    <rPh sb="0" eb="2">
      <t>ガッコウ</t>
    </rPh>
    <rPh sb="2" eb="4">
      <t>キョウイク</t>
    </rPh>
    <rPh sb="4" eb="6">
      <t>シセツ</t>
    </rPh>
    <rPh sb="6" eb="7">
      <t>ナド</t>
    </rPh>
    <rPh sb="7" eb="9">
      <t>セイビ</t>
    </rPh>
    <rPh sb="9" eb="11">
      <t>キキン</t>
    </rPh>
    <phoneticPr fontId="5"/>
  </si>
  <si>
    <t>地域福祉基金</t>
    <rPh sb="0" eb="2">
      <t>チイキ</t>
    </rPh>
    <rPh sb="2" eb="4">
      <t>フクシ</t>
    </rPh>
    <rPh sb="4" eb="6">
      <t>キキン</t>
    </rPh>
    <phoneticPr fontId="5"/>
  </si>
  <si>
    <t>企業版ふるさと納税基金</t>
    <rPh sb="0" eb="3">
      <t>キギョウバン</t>
    </rPh>
    <rPh sb="7" eb="9">
      <t>ノウゼイ</t>
    </rPh>
    <rPh sb="9" eb="11">
      <t>キキン</t>
    </rPh>
    <phoneticPr fontId="5"/>
  </si>
  <si>
    <t>中山間ふるさと・水と土保全対策基金</t>
    <rPh sb="0" eb="3">
      <t>チュウサンカン</t>
    </rPh>
    <rPh sb="8" eb="9">
      <t>ミズ</t>
    </rPh>
    <rPh sb="10" eb="11">
      <t>ツチ</t>
    </rPh>
    <rPh sb="11" eb="13">
      <t>ホゼン</t>
    </rPh>
    <rPh sb="13" eb="15">
      <t>タイサク</t>
    </rPh>
    <rPh sb="15" eb="1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</si>
</sst>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598B-4C0C-9D9D-F25C1320E7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64577</c:v>
                </c:pt>
                <c:pt idx="1">
                  <c:v>194857</c:v>
                </c:pt>
                <c:pt idx="2">
                  <c:v>59184</c:v>
                </c:pt>
                <c:pt idx="3">
                  <c:v>45313</c:v>
                </c:pt>
                <c:pt idx="4">
                  <c:v>21664</c:v>
                </c:pt>
              </c:numCache>
            </c:numRef>
          </c:val>
          <c:smooth val="0"/>
          <c:extLst>
            <c:ext xmlns:c16="http://schemas.microsoft.com/office/drawing/2014/chart" uri="{C3380CC4-5D6E-409C-BE32-E72D297353CC}">
              <c16:uniqueId val="{00000001-598B-4C0C-9D9D-F25C1320E7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9.26</c:v>
                </c:pt>
                <c:pt idx="1">
                  <c:v>10.78</c:v>
                </c:pt>
                <c:pt idx="2">
                  <c:v>9.11</c:v>
                </c:pt>
                <c:pt idx="3">
                  <c:v>7.87</c:v>
                </c:pt>
                <c:pt idx="4">
                  <c:v>9.8000000000000007</c:v>
                </c:pt>
              </c:numCache>
            </c:numRef>
          </c:val>
          <c:extLst>
            <c:ext xmlns:c16="http://schemas.microsoft.com/office/drawing/2014/chart" uri="{C3380CC4-5D6E-409C-BE32-E72D297353CC}">
              <c16:uniqueId val="{00000000-E762-40B1-80DB-42DDA12792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24.61</c:v>
                </c:pt>
                <c:pt idx="1">
                  <c:v>20.149999999999999</c:v>
                </c:pt>
                <c:pt idx="2">
                  <c:v>21.64</c:v>
                </c:pt>
                <c:pt idx="3">
                  <c:v>20.98</c:v>
                </c:pt>
                <c:pt idx="4">
                  <c:v>20.86</c:v>
                </c:pt>
              </c:numCache>
            </c:numRef>
          </c:val>
          <c:extLst>
            <c:ext xmlns:c16="http://schemas.microsoft.com/office/drawing/2014/chart" uri="{C3380CC4-5D6E-409C-BE32-E72D297353CC}">
              <c16:uniqueId val="{00000001-E762-40B1-80DB-42DDA12792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-6.17</c:v>
                </c:pt>
                <c:pt idx="1">
                  <c:v>-6.57</c:v>
                </c:pt>
                <c:pt idx="2">
                  <c:v>-7.26</c:v>
                </c:pt>
                <c:pt idx="3">
                  <c:v>-6.62</c:v>
                </c:pt>
                <c:pt idx="4">
                  <c:v>-2.29</c:v>
                </c:pt>
              </c:numCache>
            </c:numRef>
          </c:val>
          <c:smooth val="0"/>
          <c:extLst>
            <c:ext xmlns:c16="http://schemas.microsoft.com/office/drawing/2014/chart" uri="{C3380CC4-5D6E-409C-BE32-E72D297353CC}">
              <c16:uniqueId val="{00000002-E762-40B1-80DB-42DDA12792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0.69</c:v>
                </c:pt>
                <c:pt idx="4">
                  <c:v>#N/A</c:v>
                </c:pt>
                <c:pt idx="5">
                  <c:v>0.28999999999999998</c:v>
                </c:pt>
                <c:pt idx="6">
                  <c:v>#N/A</c:v>
                </c:pt>
                <c:pt idx="7">
                  <c:v>1.45</c:v>
                </c:pt>
                <c:pt idx="8">
                  <c:v>0</c:v>
                </c:pt>
                <c:pt idx="9">
                  <c:v>0</c:v>
                </c:pt>
              </c:numCache>
            </c:numRef>
          </c:val>
          <c:extLst>
            <c:ext xmlns:c16="http://schemas.microsoft.com/office/drawing/2014/chart" uri="{C3380CC4-5D6E-409C-BE32-E72D297353CC}">
              <c16:uniqueId val="{00000000-3AE8-4AD3-A84C-9C3BF6B11D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E8-4AD3-A84C-9C3BF6B11D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E8-4AD3-A84C-9C3BF6B11D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E8-4AD3-A84C-9C3BF6B11D4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c:v>
                </c:pt>
                <c:pt idx="8">
                  <c:v>#N/A</c:v>
                </c:pt>
                <c:pt idx="9">
                  <c:v>0.05</c:v>
                </c:pt>
              </c:numCache>
            </c:numRef>
          </c:val>
          <c:extLst>
            <c:ext xmlns:c16="http://schemas.microsoft.com/office/drawing/2014/chart" uri="{C3380CC4-5D6E-409C-BE32-E72D297353CC}">
              <c16:uniqueId val="{00000004-3AE8-4AD3-A84C-9C3BF6B11D42}"/>
            </c:ext>
          </c:extLst>
        </c:ser>
        <c:ser>
          <c:idx val="5"/>
          <c:order val="5"/>
          <c:tx>
            <c:strRef>
              <c:f>データシート!$A$32</c:f>
              <c:strCache>
                <c:ptCount val="1"/>
                <c:pt idx="0">
                  <c:v>直営診療所特別会計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0.04</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5-3AE8-4AD3-A84C-9C3BF6B11D42}"/>
            </c:ext>
          </c:extLst>
        </c:ser>
        <c:ser>
          <c:idx val="6"/>
          <c:order val="6"/>
          <c:tx>
            <c:strRef>
              <c:f>データシート!$A$33</c:f>
              <c:strCache>
                <c:ptCount val="1"/>
                <c:pt idx="0">
                  <c:v>多度津町公共下水道事業会計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1.54</c:v>
                </c:pt>
              </c:numCache>
            </c:numRef>
          </c:val>
          <c:extLst>
            <c:ext xmlns:c16="http://schemas.microsoft.com/office/drawing/2014/chart" uri="{C3380CC4-5D6E-409C-BE32-E72D297353CC}">
              <c16:uniqueId val="{00000006-3AE8-4AD3-A84C-9C3BF6B11D4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3.29</c:v>
                </c:pt>
                <c:pt idx="2">
                  <c:v>#N/A</c:v>
                </c:pt>
                <c:pt idx="3">
                  <c:v>3.05</c:v>
                </c:pt>
                <c:pt idx="4">
                  <c:v>#N/A</c:v>
                </c:pt>
                <c:pt idx="5">
                  <c:v>3.4</c:v>
                </c:pt>
                <c:pt idx="6">
                  <c:v>#N/A</c:v>
                </c:pt>
                <c:pt idx="7">
                  <c:v>2.97</c:v>
                </c:pt>
                <c:pt idx="8">
                  <c:v>#N/A</c:v>
                </c:pt>
                <c:pt idx="9">
                  <c:v>2.27</c:v>
                </c:pt>
              </c:numCache>
            </c:numRef>
          </c:val>
          <c:extLst>
            <c:ext xmlns:c16="http://schemas.microsoft.com/office/drawing/2014/chart" uri="{C3380CC4-5D6E-409C-BE32-E72D297353CC}">
              <c16:uniqueId val="{00000007-3AE8-4AD3-A84C-9C3BF6B11D4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c:v>
                </c:pt>
                <c:pt idx="2">
                  <c:v>#N/A</c:v>
                </c:pt>
                <c:pt idx="3">
                  <c:v>1.69</c:v>
                </c:pt>
                <c:pt idx="4">
                  <c:v>#N/A</c:v>
                </c:pt>
                <c:pt idx="5">
                  <c:v>3.11</c:v>
                </c:pt>
                <c:pt idx="6">
                  <c:v>#N/A</c:v>
                </c:pt>
                <c:pt idx="7">
                  <c:v>3.22</c:v>
                </c:pt>
                <c:pt idx="8">
                  <c:v>#N/A</c:v>
                </c:pt>
                <c:pt idx="9">
                  <c:v>2.48</c:v>
                </c:pt>
              </c:numCache>
            </c:numRef>
          </c:val>
          <c:extLst>
            <c:ext xmlns:c16="http://schemas.microsoft.com/office/drawing/2014/chart" uri="{C3380CC4-5D6E-409C-BE32-E72D297353CC}">
              <c16:uniqueId val="{00000008-3AE8-4AD3-A84C-9C3BF6B11D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9.26</c:v>
                </c:pt>
                <c:pt idx="2">
                  <c:v>#N/A</c:v>
                </c:pt>
                <c:pt idx="3">
                  <c:v>10.78</c:v>
                </c:pt>
                <c:pt idx="4">
                  <c:v>#N/A</c:v>
                </c:pt>
                <c:pt idx="5">
                  <c:v>9.1</c:v>
                </c:pt>
                <c:pt idx="6">
                  <c:v>#N/A</c:v>
                </c:pt>
                <c:pt idx="7">
                  <c:v>7.87</c:v>
                </c:pt>
                <c:pt idx="8">
                  <c:v>#N/A</c:v>
                </c:pt>
                <c:pt idx="9">
                  <c:v>9.7899999999999991</c:v>
                </c:pt>
              </c:numCache>
            </c:numRef>
          </c:val>
          <c:extLst>
            <c:ext xmlns:c16="http://schemas.microsoft.com/office/drawing/2014/chart" uri="{C3380CC4-5D6E-409C-BE32-E72D297353CC}">
              <c16:uniqueId val="{00000009-3AE8-4AD3-A84C-9C3BF6B11D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960</c:v>
                </c:pt>
                <c:pt idx="5">
                  <c:v>968</c:v>
                </c:pt>
                <c:pt idx="8">
                  <c:v>986</c:v>
                </c:pt>
                <c:pt idx="11">
                  <c:v>969</c:v>
                </c:pt>
                <c:pt idx="14">
                  <c:v>881</c:v>
                </c:pt>
              </c:numCache>
            </c:numRef>
          </c:val>
          <c:extLst>
            <c:ext xmlns:c16="http://schemas.microsoft.com/office/drawing/2014/chart" uri="{C3380CC4-5D6E-409C-BE32-E72D297353CC}">
              <c16:uniqueId val="{00000000-0287-4BC5-9F6C-2C737B1AFD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3</c:v>
                </c:pt>
                <c:pt idx="6">
                  <c:v>0</c:v>
                </c:pt>
                <c:pt idx="9">
                  <c:v>0</c:v>
                </c:pt>
                <c:pt idx="12">
                  <c:v>1</c:v>
                </c:pt>
              </c:numCache>
            </c:numRef>
          </c:val>
          <c:extLst>
            <c:ext xmlns:c16="http://schemas.microsoft.com/office/drawing/2014/chart" uri="{C3380CC4-5D6E-409C-BE32-E72D297353CC}">
              <c16:uniqueId val="{00000001-0287-4BC5-9F6C-2C737B1AFD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19</c:v>
                </c:pt>
                <c:pt idx="6">
                  <c:v>38</c:v>
                </c:pt>
                <c:pt idx="9">
                  <c:v>56</c:v>
                </c:pt>
                <c:pt idx="12">
                  <c:v>64</c:v>
                </c:pt>
              </c:numCache>
            </c:numRef>
          </c:val>
          <c:extLst>
            <c:ext xmlns:c16="http://schemas.microsoft.com/office/drawing/2014/chart" uri="{C3380CC4-5D6E-409C-BE32-E72D297353CC}">
              <c16:uniqueId val="{00000002-0287-4BC5-9F6C-2C737B1AFD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120</c:v>
                </c:pt>
                <c:pt idx="3">
                  <c:v>126</c:v>
                </c:pt>
                <c:pt idx="6">
                  <c:v>106</c:v>
                </c:pt>
                <c:pt idx="9">
                  <c:v>121</c:v>
                </c:pt>
                <c:pt idx="12">
                  <c:v>109</c:v>
                </c:pt>
              </c:numCache>
            </c:numRef>
          </c:val>
          <c:extLst>
            <c:ext xmlns:c16="http://schemas.microsoft.com/office/drawing/2014/chart" uri="{C3380CC4-5D6E-409C-BE32-E72D297353CC}">
              <c16:uniqueId val="{00000003-0287-4BC5-9F6C-2C737B1AFD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375</c:v>
                </c:pt>
                <c:pt idx="3">
                  <c:v>376</c:v>
                </c:pt>
                <c:pt idx="6">
                  <c:v>353</c:v>
                </c:pt>
                <c:pt idx="9">
                  <c:v>407</c:v>
                </c:pt>
                <c:pt idx="12">
                  <c:v>251</c:v>
                </c:pt>
              </c:numCache>
            </c:numRef>
          </c:val>
          <c:extLst>
            <c:ext xmlns:c16="http://schemas.microsoft.com/office/drawing/2014/chart" uri="{C3380CC4-5D6E-409C-BE32-E72D297353CC}">
              <c16:uniqueId val="{00000004-0287-4BC5-9F6C-2C737B1AFD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87-4BC5-9F6C-2C737B1AFD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87-4BC5-9F6C-2C737B1AFD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985</c:v>
                </c:pt>
                <c:pt idx="3">
                  <c:v>1011</c:v>
                </c:pt>
                <c:pt idx="6">
                  <c:v>1042</c:v>
                </c:pt>
                <c:pt idx="9">
                  <c:v>1041</c:v>
                </c:pt>
                <c:pt idx="12">
                  <c:v>1006</c:v>
                </c:pt>
              </c:numCache>
            </c:numRef>
          </c:val>
          <c:extLst>
            <c:ext xmlns:c16="http://schemas.microsoft.com/office/drawing/2014/chart" uri="{C3380CC4-5D6E-409C-BE32-E72D297353CC}">
              <c16:uniqueId val="{00000007-0287-4BC5-9F6C-2C737B1AFD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538</c:v>
                </c:pt>
                <c:pt idx="2">
                  <c:v>#N/A</c:v>
                </c:pt>
                <c:pt idx="3">
                  <c:v>#N/A</c:v>
                </c:pt>
                <c:pt idx="4">
                  <c:v>567</c:v>
                </c:pt>
                <c:pt idx="5">
                  <c:v>#N/A</c:v>
                </c:pt>
                <c:pt idx="6">
                  <c:v>#N/A</c:v>
                </c:pt>
                <c:pt idx="7">
                  <c:v>553</c:v>
                </c:pt>
                <c:pt idx="8">
                  <c:v>#N/A</c:v>
                </c:pt>
                <c:pt idx="9">
                  <c:v>#N/A</c:v>
                </c:pt>
                <c:pt idx="10">
                  <c:v>656</c:v>
                </c:pt>
                <c:pt idx="11">
                  <c:v>#N/A</c:v>
                </c:pt>
                <c:pt idx="12">
                  <c:v>#N/A</c:v>
                </c:pt>
                <c:pt idx="13">
                  <c:v>550</c:v>
                </c:pt>
                <c:pt idx="14">
                  <c:v>#N/A</c:v>
                </c:pt>
              </c:numCache>
            </c:numRef>
          </c:val>
          <c:smooth val="0"/>
          <c:extLst>
            <c:ext xmlns:c16="http://schemas.microsoft.com/office/drawing/2014/chart" uri="{C3380CC4-5D6E-409C-BE32-E72D297353CC}">
              <c16:uniqueId val="{00000008-0287-4BC5-9F6C-2C737B1AFD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11259</c:v>
                </c:pt>
                <c:pt idx="5">
                  <c:v>11942</c:v>
                </c:pt>
                <c:pt idx="8">
                  <c:v>11398</c:v>
                </c:pt>
                <c:pt idx="11">
                  <c:v>10766</c:v>
                </c:pt>
                <c:pt idx="14">
                  <c:v>10052</c:v>
                </c:pt>
              </c:numCache>
            </c:numRef>
          </c:val>
          <c:extLst>
            <c:ext xmlns:c16="http://schemas.microsoft.com/office/drawing/2014/chart" uri="{C3380CC4-5D6E-409C-BE32-E72D297353CC}">
              <c16:uniqueId val="{00000000-8AD9-43C9-B435-89E90DE076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860</c:v>
                </c:pt>
                <c:pt idx="5">
                  <c:v>794</c:v>
                </c:pt>
                <c:pt idx="8">
                  <c:v>743</c:v>
                </c:pt>
                <c:pt idx="11">
                  <c:v>702</c:v>
                </c:pt>
                <c:pt idx="14">
                  <c:v>775</c:v>
                </c:pt>
              </c:numCache>
            </c:numRef>
          </c:val>
          <c:extLst>
            <c:ext xmlns:c16="http://schemas.microsoft.com/office/drawing/2014/chart" uri="{C3380CC4-5D6E-409C-BE32-E72D297353CC}">
              <c16:uniqueId val="{00000001-8AD9-43C9-B435-89E90DE076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2414</c:v>
                </c:pt>
                <c:pt idx="5">
                  <c:v>2172</c:v>
                </c:pt>
                <c:pt idx="8">
                  <c:v>2278</c:v>
                </c:pt>
                <c:pt idx="11">
                  <c:v>2387</c:v>
                </c:pt>
                <c:pt idx="14">
                  <c:v>2485</c:v>
                </c:pt>
              </c:numCache>
            </c:numRef>
          </c:val>
          <c:extLst>
            <c:ext xmlns:c16="http://schemas.microsoft.com/office/drawing/2014/chart" uri="{C3380CC4-5D6E-409C-BE32-E72D297353CC}">
              <c16:uniqueId val="{00000002-8AD9-43C9-B435-89E90DE076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9-43C9-B435-89E90DE076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D9-43C9-B435-89E90DE076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924</c:v>
                </c:pt>
                <c:pt idx="3">
                  <c:v>816</c:v>
                </c:pt>
                <c:pt idx="6">
                  <c:v>707</c:v>
                </c:pt>
                <c:pt idx="9">
                  <c:v>598</c:v>
                </c:pt>
                <c:pt idx="12">
                  <c:v>488</c:v>
                </c:pt>
              </c:numCache>
            </c:numRef>
          </c:val>
          <c:extLst>
            <c:ext xmlns:c16="http://schemas.microsoft.com/office/drawing/2014/chart" uri="{C3380CC4-5D6E-409C-BE32-E72D297353CC}">
              <c16:uniqueId val="{00000005-8AD9-43C9-B435-89E90DE076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1307</c:v>
                </c:pt>
                <c:pt idx="3">
                  <c:v>1258</c:v>
                </c:pt>
                <c:pt idx="6">
                  <c:v>1153</c:v>
                </c:pt>
                <c:pt idx="9">
                  <c:v>1121</c:v>
                </c:pt>
                <c:pt idx="12">
                  <c:v>1128</c:v>
                </c:pt>
              </c:numCache>
            </c:numRef>
          </c:val>
          <c:extLst>
            <c:ext xmlns:c16="http://schemas.microsoft.com/office/drawing/2014/chart" uri="{C3380CC4-5D6E-409C-BE32-E72D297353CC}">
              <c16:uniqueId val="{00000006-8AD9-43C9-B435-89E90DE076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959</c:v>
                </c:pt>
                <c:pt idx="3">
                  <c:v>953</c:v>
                </c:pt>
                <c:pt idx="6">
                  <c:v>787</c:v>
                </c:pt>
                <c:pt idx="9">
                  <c:v>692</c:v>
                </c:pt>
                <c:pt idx="12">
                  <c:v>556</c:v>
                </c:pt>
              </c:numCache>
            </c:numRef>
          </c:val>
          <c:extLst>
            <c:ext xmlns:c16="http://schemas.microsoft.com/office/drawing/2014/chart" uri="{C3380CC4-5D6E-409C-BE32-E72D297353CC}">
              <c16:uniqueId val="{00000007-8AD9-43C9-B435-89E90DE076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5212</c:v>
                </c:pt>
                <c:pt idx="3">
                  <c:v>5138</c:v>
                </c:pt>
                <c:pt idx="6">
                  <c:v>4632</c:v>
                </c:pt>
                <c:pt idx="9">
                  <c:v>4830</c:v>
                </c:pt>
                <c:pt idx="12">
                  <c:v>4447</c:v>
                </c:pt>
              </c:numCache>
            </c:numRef>
          </c:val>
          <c:extLst>
            <c:ext xmlns:c16="http://schemas.microsoft.com/office/drawing/2014/chart" uri="{C3380CC4-5D6E-409C-BE32-E72D297353CC}">
              <c16:uniqueId val="{00000008-8AD9-43C9-B435-89E90DE076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692</c:v>
                </c:pt>
                <c:pt idx="3">
                  <c:v>674</c:v>
                </c:pt>
                <c:pt idx="6">
                  <c:v>636</c:v>
                </c:pt>
                <c:pt idx="9">
                  <c:v>581</c:v>
                </c:pt>
                <c:pt idx="12">
                  <c:v>524</c:v>
                </c:pt>
              </c:numCache>
            </c:numRef>
          </c:val>
          <c:extLst>
            <c:ext xmlns:c16="http://schemas.microsoft.com/office/drawing/2014/chart" uri="{C3380CC4-5D6E-409C-BE32-E72D297353CC}">
              <c16:uniqueId val="{00000009-8AD9-43C9-B435-89E90DE076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12538</c:v>
                </c:pt>
                <c:pt idx="3">
                  <c:v>15176</c:v>
                </c:pt>
                <c:pt idx="6">
                  <c:v>14826</c:v>
                </c:pt>
                <c:pt idx="9">
                  <c:v>14308</c:v>
                </c:pt>
                <c:pt idx="12">
                  <c:v>13570</c:v>
                </c:pt>
              </c:numCache>
            </c:numRef>
          </c:val>
          <c:extLst>
            <c:ext xmlns:c16="http://schemas.microsoft.com/office/drawing/2014/chart" uri="{C3380CC4-5D6E-409C-BE32-E72D297353CC}">
              <c16:uniqueId val="{0000000A-8AD9-43C9-B435-89E90DE076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7098</c:v>
                </c:pt>
                <c:pt idx="2">
                  <c:v>#N/A</c:v>
                </c:pt>
                <c:pt idx="3">
                  <c:v>#N/A</c:v>
                </c:pt>
                <c:pt idx="4">
                  <c:v>9106</c:v>
                </c:pt>
                <c:pt idx="5">
                  <c:v>#N/A</c:v>
                </c:pt>
                <c:pt idx="6">
                  <c:v>#N/A</c:v>
                </c:pt>
                <c:pt idx="7">
                  <c:v>8321</c:v>
                </c:pt>
                <c:pt idx="8">
                  <c:v>#N/A</c:v>
                </c:pt>
                <c:pt idx="9">
                  <c:v>#N/A</c:v>
                </c:pt>
                <c:pt idx="10">
                  <c:v>8275</c:v>
                </c:pt>
                <c:pt idx="11">
                  <c:v>#N/A</c:v>
                </c:pt>
                <c:pt idx="12">
                  <c:v>#N/A</c:v>
                </c:pt>
                <c:pt idx="13">
                  <c:v>7401</c:v>
                </c:pt>
                <c:pt idx="14">
                  <c:v>#N/A</c:v>
                </c:pt>
              </c:numCache>
            </c:numRef>
          </c:val>
          <c:smooth val="0"/>
          <c:extLst>
            <c:ext xmlns:c16="http://schemas.microsoft.com/office/drawing/2014/chart" uri="{C3380CC4-5D6E-409C-BE32-E72D297353CC}">
              <c16:uniqueId val="{0000000B-8AD9-43C9-B435-89E90DE076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1237</c:v>
                </c:pt>
                <c:pt idx="1">
                  <c:v>1217</c:v>
                </c:pt>
                <c:pt idx="2">
                  <c:v>1218</c:v>
                </c:pt>
              </c:numCache>
            </c:numRef>
          </c:val>
          <c:extLst>
            <c:ext xmlns:c16="http://schemas.microsoft.com/office/drawing/2014/chart" uri="{C3380CC4-5D6E-409C-BE32-E72D297353CC}">
              <c16:uniqueId val="{00000000-0D32-4157-9829-4D00E38C1D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131</c:v>
                </c:pt>
                <c:pt idx="1">
                  <c:v>161</c:v>
                </c:pt>
                <c:pt idx="2">
                  <c:v>199</c:v>
                </c:pt>
              </c:numCache>
            </c:numRef>
          </c:val>
          <c:extLst>
            <c:ext xmlns:c16="http://schemas.microsoft.com/office/drawing/2014/chart" uri="{C3380CC4-5D6E-409C-BE32-E72D297353CC}">
              <c16:uniqueId val="{00000001-0D32-4157-9829-4D00E38C1D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c:v>
                </c:pt>
                <c:pt idx="1">
                  <c:v>249</c:v>
                </c:pt>
                <c:pt idx="2">
                  <c:v>257</c:v>
                </c:pt>
              </c:numCache>
            </c:numRef>
          </c:val>
          <c:extLst>
            <c:ext xmlns:c16="http://schemas.microsoft.com/office/drawing/2014/chart" uri="{C3380CC4-5D6E-409C-BE32-E72D297353CC}">
              <c16:uniqueId val="{00000002-0D32-4157-9829-4D00E38C1D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実質公債費比率は、前年度と比較すると</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ポイント減少している。これは地方債の元利償還金の減少や、下水道会計の元利償還金等に対する支出額が減少したことが要因である。一方で、算入公債費については、減少している状況である。</a:t>
          </a:r>
        </a:p>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年度にかけて、防災対策に係る大型普通建設事業を実施するために、多額の町債を発行しており、順次、元金償還が開始されることから今後更に増加していくと見込んでいる。</a:t>
          </a:r>
        </a:p>
        <a:p>
          <a:r>
            <a:rPr kumimoji="1" lang="ja-JP" altLang="en-US" sz="1200">
              <a:latin typeface="ＭＳ ゴシック" pitchFamily="49" charset="-128"/>
              <a:ea typeface="ＭＳ ゴシック" pitchFamily="49" charset="-128"/>
            </a:rPr>
            <a:t>　今後は、将来の公債費が増加しないよう、町債の新規発行の抑制を図り、町債に大きく依存することのない財政運営に努める。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a:t>
          </a:r>
          <a:r>
            <a:rPr kumimoji="1" lang="en-US" altLang="ja-JP" sz="1400">
              <a:latin typeface="ＭＳ ゴシック" pitchFamily="49" charset="-128"/>
              <a:ea typeface="ＭＳ ゴシック" pitchFamily="49" charset="-128"/>
            </a:rPr>
            <a:t>147.5</a:t>
          </a:r>
          <a:r>
            <a:rPr kumimoji="1" lang="ja-JP" altLang="en-US" sz="1400">
              <a:latin typeface="ＭＳ ゴシック" pitchFamily="49" charset="-128"/>
              <a:ea typeface="ＭＳ ゴシック" pitchFamily="49" charset="-128"/>
            </a:rPr>
            <a:t>％で、前年度と比較し、</a:t>
          </a:r>
          <a:r>
            <a:rPr kumimoji="1" lang="en-US" altLang="ja-JP" sz="1400">
              <a:latin typeface="ＭＳ ゴシック" pitchFamily="49" charset="-128"/>
              <a:ea typeface="ＭＳ ゴシック" pitchFamily="49" charset="-128"/>
            </a:rPr>
            <a:t>21.5</a:t>
          </a:r>
          <a:r>
            <a:rPr kumimoji="1" lang="ja-JP" altLang="en-US" sz="1400">
              <a:latin typeface="ＭＳ ゴシック" pitchFamily="49" charset="-128"/>
              <a:ea typeface="ＭＳ ゴシック" pitchFamily="49" charset="-128"/>
            </a:rPr>
            <a:t>ポイント減少したが、引き続き高い水準にある。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将来負担額について、「一般会計等に係る地方債の現在高」及び「公営企業債等繰入見込額」が減少し、充当可能財源等については、「充当可能基金」が増加したこと等を要因として前年度と比較して将来負担比率の分子が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７年度以降も、「一般会計等に係る地方債の現在高」及び「公営企業債等繰入見込額」は減少する見込みであり、また「充当可能基金」についても引き続き積み増しを予定していることから、将来負担比率は減少していくものと見込んで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香川県多度津町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基金全体としては、各基金の取崩額以上に積立を行えたことと、新たに「企業版ふるさと納税基金」を創設したことにより、前年度より４８百万円増加することとなった。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今後は、新規事業の抑制や既存事業の見直し等により、近年減少傾向にある財政調整基金の積み増しに努めるとともに、特定目的基金についても適切な積立に努める。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：高校生及び大学生等に対する奨学金事業に必要な財源を確保する。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：学校教育施設等の整備に要する経費の財源に充てる。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：奨学生に対する奨学金の給付を実施しているため減少した。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：将来の教育施設の整備やタブレット端末の更新費用に充てるため、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：今後も継続して１百万円程度奨学金に充当していく予定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：将来の教育施設の整備等のため、継続して積立を行う予定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財政調整基金は、前年度決算剰余金のうち、２５０百万円を積み立てたが、一般財源不足補填のため、２５０百万円を取り崩したことから、利子収入分の１百万円増加した。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財政調整基金の残高は、災害時の備えとして、一般的に標準財政規模の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百万円）を目安としているが、本町では財政調整基金の繰替運用を毎年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百万円を資金面での残高水準としている。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しかし、近年実施した大型事業により、令和元年度以降残高が減少し、年度末基金残高が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百万円を下回っているので、令和７年度以降も大型事業は控え、歳出の削減を図ることで基金残高の復元に努めていく。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減債基金は、預金利子に加え、普通交付税の追加交付分について基金への積立を行ったことにより、３８百万円の増加となった。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大型事業を実施することで、公債費が増大しないように運営していたため減債基金を取り崩すことが無かったが、今後の財政状況によっては減債基金を取り崩す必要が生じる可能性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大きな変動はなく、安定の傾向にある。しかし、地方交付税への依存度は高く、また、町の税収の一つの柱である法人税について、特定事業分野の関連法人からの税収が大きな割合を占めており、その分野における景況が税収の増減に直結するため不安定さは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今後は、人件費等の経常的な経費の適正化と、投資的経費についても緊急性等を考慮して、実施する事業を検討するなど、歳出の徹底的な見直しを継続して行い、財政の健全化に努める。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地方税や地方特例交付金の増加により、分母が増加した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また、人件費や物件費、補助費が増加したことにより分子も増加した。分子の増加分より分母の増加分が大きかったことにより前年度と比較して１．９ポイント減少したが、類似団体平均と比べると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に係る経常収支比率が高いのは、、防災対策として多額の起債により、庁舎や中学校等の大型建設事業を実施したためである。令和６年度は一時的に下がったが、次年度以降増加傾向とな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補助費等が急増したが、下水道事業が法適用したことにより、繰出金から補助費等と性質が変わったことによる影響である。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90979"/>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102235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673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115358</xdr:rowOff>
    </xdr:from>
    <xdr:to>
      <xdr:col>15</xdr:col>
      <xdr:colOff>82550</xdr:colOff>
      <xdr:row>63</xdr:row>
      <xdr:rowOff>102235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73808"/>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3808"/>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82356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64558</xdr:rowOff>
    </xdr:from>
    <xdr:to>
      <xdr:col>11</xdr:col>
      <xdr:colOff>82550</xdr:colOff>
      <xdr:row>61</xdr:row>
      <xdr:rowOff>166158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150935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19,577</a:t>
          </a:r>
          <a:r>
            <a:rPr kumimoji="1" lang="ja-JP" altLang="en-US" sz="1300">
              <a:latin typeface="ＭＳ Ｐゴシック" panose="020B0600070205080204" pitchFamily="50" charset="-128"/>
              <a:ea typeface="ＭＳ Ｐゴシック" panose="020B0600070205080204" pitchFamily="50" charset="-128"/>
            </a:rPr>
            <a:t>円下回っているのは、主に物件費を要因としており、文化・社会教育、スポーツ施設等の維持管理業務に係る指定管理者制度の導入により、コストの削減に努めているためである。今後も、民間でも実施可能な事業について、指定管理者制度の導入を検討するなど、委託化を進め、更なるコストの削減を図る。</a:t>
          </a:r>
        </a:p>
        <a:p>
          <a:r>
            <a:rPr kumimoji="1" lang="ja-JP" altLang="en-US" sz="1300">
              <a:latin typeface="ＭＳ Ｐゴシック" panose="020B0600070205080204" pitchFamily="50" charset="-128"/>
              <a:ea typeface="ＭＳ Ｐゴシック" panose="020B0600070205080204" pitchFamily="50" charset="-128"/>
            </a:rPr>
            <a:t>　しかし、近年の物価高騰や人件費の上昇により、指定管理料を含む委託料が上昇傾向にあるため、動向について注視していく必要がある。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9322</xdr:rowOff>
    </xdr:from>
    <xdr:to>
      <xdr:col>23</xdr:col>
      <xdr:colOff>133350</xdr:colOff>
      <xdr:row>83</xdr:row>
      <xdr:rowOff>81403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9672"/>
          <a:ext cx="838200" cy="7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9322</xdr:rowOff>
    </xdr:from>
    <xdr:to>
      <xdr:col>19</xdr:col>
      <xdr:colOff>133350</xdr:colOff>
      <xdr:row>83</xdr:row>
      <xdr:rowOff>150946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9672"/>
          <a:ext cx="889000" cy="1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52544</xdr:rowOff>
    </xdr:from>
    <xdr:to>
      <xdr:col>15</xdr:col>
      <xdr:colOff>82550</xdr:colOff>
      <xdr:row>83</xdr:row>
      <xdr:rowOff>150946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82894"/>
          <a:ext cx="889000" cy="9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157423</xdr:rowOff>
    </xdr:from>
    <xdr:to>
      <xdr:col>11</xdr:col>
      <xdr:colOff>31750</xdr:colOff>
      <xdr:row>83</xdr:row>
      <xdr:rowOff>52544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16323"/>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30603</xdr:rowOff>
    </xdr:from>
    <xdr:to>
      <xdr:col>23</xdr:col>
      <xdr:colOff>184150</xdr:colOff>
      <xdr:row>83</xdr:row>
      <xdr:rowOff>132203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47130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129972</xdr:rowOff>
    </xdr:from>
    <xdr:to>
      <xdr:col>19</xdr:col>
      <xdr:colOff>184150</xdr:colOff>
      <xdr:row>83</xdr:row>
      <xdr:rowOff>60122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70299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100146</xdr:rowOff>
    </xdr:from>
    <xdr:to>
      <xdr:col>15</xdr:col>
      <xdr:colOff>133350</xdr:colOff>
      <xdr:row>84</xdr:row>
      <xdr:rowOff>30296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40473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9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1744</xdr:rowOff>
    </xdr:from>
    <xdr:to>
      <xdr:col>11</xdr:col>
      <xdr:colOff>82550</xdr:colOff>
      <xdr:row>83</xdr:row>
      <xdr:rowOff>103344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113521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0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106623</xdr:rowOff>
    </xdr:from>
    <xdr:to>
      <xdr:col>7</xdr:col>
      <xdr:colOff>31750</xdr:colOff>
      <xdr:row>83</xdr:row>
      <xdr:rowOff>36773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46950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3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各種手当を含めた給与の適正化、事務の効率化・集約化による時間外勤務手当の抑制などに取り組み、人件費の縮減を図っていく一環として、ラスパイレス指数についても検証し、適正な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89959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082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881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100541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160866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479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39159</xdr:rowOff>
    </xdr:from>
    <xdr:to>
      <xdr:col>81</xdr:col>
      <xdr:colOff>95250</xdr:colOff>
      <xdr:row>89</xdr:row>
      <xdr:rowOff>140759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11236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上回った要因はとしては、分母となる人口は</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人減と大きく減少したが、職員数は５名増加したことによるものである。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効率的な行政運営を行えるように事務事業や組織の合理化を図るとともに、計画的な職員採用及び職員配置等を行うことにより、業務の効率化につなげ、持続可能な行政運営と住民サービスの向上を目指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62</xdr:row>
      <xdr:rowOff>11702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6448"/>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127998</xdr:rowOff>
    </xdr:from>
    <xdr:to>
      <xdr:col>77</xdr:col>
      <xdr:colOff>44450</xdr:colOff>
      <xdr:row>61</xdr:row>
      <xdr:rowOff>155575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8644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102144</xdr:rowOff>
    </xdr:from>
    <xdr:to>
      <xdr:col>72</xdr:col>
      <xdr:colOff>203200</xdr:colOff>
      <xdr:row>61</xdr:row>
      <xdr:rowOff>155575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0594"/>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64226</xdr:rowOff>
    </xdr:from>
    <xdr:to>
      <xdr:col>68</xdr:col>
      <xdr:colOff>152400</xdr:colOff>
      <xdr:row>61</xdr:row>
      <xdr:rowOff>102144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2267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132352</xdr:rowOff>
    </xdr:from>
    <xdr:to>
      <xdr:col>81</xdr:col>
      <xdr:colOff>95250</xdr:colOff>
      <xdr:row>62</xdr:row>
      <xdr:rowOff>62502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104429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6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17525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13426</xdr:rowOff>
    </xdr:from>
    <xdr:to>
      <xdr:col>64</xdr:col>
      <xdr:colOff>152400</xdr:colOff>
      <xdr:row>61</xdr:row>
      <xdr:rowOff>115026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125203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令和３年度まで継続して実施してきた大型普通建設事業の元金償還が順次開始されていることから増加傾向にあり、類似団体平均と比較しても</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ポイント上回るなど、依然として高い水準となっている。</a:t>
          </a:r>
        </a:p>
        <a:p>
          <a:r>
            <a:rPr kumimoji="1" lang="ja-JP" altLang="en-US" sz="1300">
              <a:latin typeface="ＭＳ Ｐゴシック" panose="020B0600070205080204" pitchFamily="50" charset="-128"/>
              <a:ea typeface="ＭＳ Ｐゴシック" panose="020B0600070205080204" pitchFamily="50" charset="-128"/>
            </a:rPr>
            <a:t>　前述の令和３年度まで継続して実施した大型普通建設事業により、今後数年間にわたって公債費の上昇は続く見込みであるため、緊急性・住民のニーズを的確に把握した事業の選択により、町債の新規発行の抑制を図り、町債に大きく依存す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096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5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18034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18034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130065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庁舎及び地域交流センター建設事業に伴う町債残高の増加等により、令和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年度は将来負担比率が大きく増加したが、その後は減少傾向にある。</a:t>
          </a:r>
        </a:p>
        <a:p>
          <a:r>
            <a:rPr kumimoji="1" lang="ja-JP" altLang="en-US" sz="1300">
              <a:latin typeface="ＭＳ Ｐゴシック" panose="020B0600070205080204" pitchFamily="50" charset="-128"/>
              <a:ea typeface="ＭＳ Ｐゴシック" panose="020B0600070205080204" pitchFamily="50" charset="-128"/>
            </a:rPr>
            <a:t>　しかし、類似団体平均と比較しても、</a:t>
          </a:r>
          <a:r>
            <a:rPr kumimoji="1" lang="en-US" altLang="ja-JP" sz="1300">
              <a:latin typeface="ＭＳ Ｐゴシック" panose="020B0600070205080204" pitchFamily="50" charset="-128"/>
              <a:ea typeface="ＭＳ Ｐゴシック" panose="020B0600070205080204" pitchFamily="50" charset="-128"/>
            </a:rPr>
            <a:t>147.5%</a:t>
          </a:r>
          <a:r>
            <a:rPr kumimoji="1" lang="ja-JP" altLang="en-US" sz="1300">
              <a:latin typeface="ＭＳ Ｐゴシック" panose="020B0600070205080204" pitchFamily="50" charset="-128"/>
              <a:ea typeface="ＭＳ Ｐゴシック" panose="020B0600070205080204" pitchFamily="50" charset="-128"/>
            </a:rPr>
            <a:t>と大きく上回っており、順位は最下位となっている。</a:t>
          </a:r>
        </a:p>
        <a:p>
          <a:r>
            <a:rPr kumimoji="1" lang="ja-JP" altLang="en-US" sz="1300">
              <a:latin typeface="ＭＳ Ｐゴシック" panose="020B0600070205080204" pitchFamily="50" charset="-128"/>
              <a:ea typeface="ＭＳ Ｐゴシック" panose="020B0600070205080204" pitchFamily="50" charset="-128"/>
            </a:rPr>
            <a:t>　要因としては、一般会計の町債残高に加え、公共下水道会計の町債残高や土地開発公社の負債額等も高額であるためである。</a:t>
          </a:r>
        </a:p>
        <a:p>
          <a:r>
            <a:rPr kumimoji="1" lang="ja-JP" altLang="en-US" sz="1300">
              <a:latin typeface="ＭＳ Ｐゴシック" panose="020B0600070205080204" pitchFamily="50" charset="-128"/>
              <a:ea typeface="ＭＳ Ｐゴシック" panose="020B0600070205080204" pitchFamily="50" charset="-128"/>
            </a:rPr>
            <a:t>　引き続き、町債残高の縮減に努めるとともに、土地開発公社の健全化を併せて進めることで、将来負担比率の減少に努める。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128058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100135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52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128058</xdr:rowOff>
    </xdr:from>
    <xdr:to>
      <xdr:col>81</xdr:col>
      <xdr:colOff>133350</xdr:colOff>
      <xdr:row>20</xdr:row>
      <xdr:rowOff>128058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55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128058</xdr:rowOff>
    </xdr:from>
    <xdr:to>
      <xdr:col>81</xdr:col>
      <xdr:colOff>44450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57058"/>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129540</xdr:rowOff>
    </xdr:from>
    <xdr:to>
      <xdr:col>77</xdr:col>
      <xdr:colOff>44450</xdr:colOff>
      <xdr:row>21</xdr:row>
      <xdr:rowOff>162518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729990"/>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162518</xdr:rowOff>
    </xdr:from>
    <xdr:to>
      <xdr:col>72</xdr:col>
      <xdr:colOff>203200</xdr:colOff>
      <xdr:row>22</xdr:row>
      <xdr:rowOff>65871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762968"/>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143340</xdr:rowOff>
    </xdr:from>
    <xdr:to>
      <xdr:col>68</xdr:col>
      <xdr:colOff>152400</xdr:colOff>
      <xdr:row>22</xdr:row>
      <xdr:rowOff>65871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572340"/>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143298</xdr:rowOff>
    </xdr:from>
    <xdr:to>
      <xdr:col>68</xdr:col>
      <xdr:colOff>203200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xdr:rowOff>
    </xdr:from>
    <xdr:to>
      <xdr:col>64</xdr:col>
      <xdr:colOff>152400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77258</xdr:rowOff>
    </xdr:from>
    <xdr:to>
      <xdr:col>81</xdr:col>
      <xdr:colOff>95250</xdr:colOff>
      <xdr:row>21</xdr:row>
      <xdr:rowOff>7408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5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144585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0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78740</xdr:rowOff>
    </xdr:from>
    <xdr:to>
      <xdr:col>77</xdr:col>
      <xdr:colOff>95250</xdr:colOff>
      <xdr:row>22</xdr:row>
      <xdr:rowOff>8890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165117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6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111718</xdr:rowOff>
    </xdr:from>
    <xdr:to>
      <xdr:col>73</xdr:col>
      <xdr:colOff>44450</xdr:colOff>
      <xdr:row>22</xdr:row>
      <xdr:rowOff>41868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7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26645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9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15071</xdr:rowOff>
    </xdr:from>
    <xdr:to>
      <xdr:col>68</xdr:col>
      <xdr:colOff>203200</xdr:colOff>
      <xdr:row>22</xdr:row>
      <xdr:rowOff>116671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7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101448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87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92540</xdr:rowOff>
    </xdr:from>
    <xdr:to>
      <xdr:col>64</xdr:col>
      <xdr:colOff>152400</xdr:colOff>
      <xdr:row>21</xdr:row>
      <xdr:rowOff>22690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0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前年度に比べ職員給が増加しているが、増加した分に概ね経常収入が充当されているので、経常収支比率は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今後も、計画的な定員管理を行うとともに、事務の効率化・集約化を図ることで、適切な人員管理を行い、人件費の適正化を図る。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ポイント上回った。また県平均と比較しても高い水準となっている。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今後も、業務委託料やリース契約等について、契約方法や内容を精査し、経費の縮減を図るとともに、その他の外部委託事業についても業務内容や委託の妥当性・必要性を精査し見直しを図る。</a:t>
          </a:r>
        </a:p>
        <a:p>
          <a:r>
            <a:rPr kumimoji="1" lang="ja-JP" altLang="en-US" sz="1200">
              <a:latin typeface="ＭＳ Ｐゴシック" panose="020B0600070205080204" pitchFamily="50" charset="-128"/>
              <a:ea typeface="ＭＳ Ｐゴシック" panose="020B0600070205080204" pitchFamily="50" charset="-128"/>
            </a:rPr>
            <a:t>　また、近年の物価高騰や人件費の上昇により、物件費全般において上昇傾向にあるため、動向について注視していく。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18</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9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25400</xdr:rowOff>
    </xdr:from>
    <xdr:to>
      <xdr:col>82</xdr:col>
      <xdr:colOff>158750</xdr:colOff>
      <xdr:row>18</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44450</xdr:rowOff>
    </xdr:from>
    <xdr:to>
      <xdr:col>78</xdr:col>
      <xdr:colOff>120650</xdr:colOff>
      <xdr:row>17</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特定財源が一時的に大きかったことにより減少したが、その後は上昇している。令和６年度は、扶助費総額自体は減少したが、特定財源が減少し、経常一般財源の充当額が増加したことによりさらに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今後は、町単独事業については、事業の開始経緯や目的、費用対効果、町民ニーズ、事業の妥当性・必要性等を精査しながら見直しを実施し、上昇を抑制してくよう努める。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下水道事業への繰出金が、下水道事業の地方公営企業法の適用により補助費等に整理されることとなったことが影響したものである。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0</xdr:rowOff>
    </xdr:from>
    <xdr:to>
      <xdr:col>82</xdr:col>
      <xdr:colOff>107950</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583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60</xdr:row>
      <xdr:rowOff>25400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58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主たる要因は、下水道事業が地方公営企業法を適用したことにより、これまで下水道事業への支出が繰出金であったものが、補助費等に整理されることとなったことである。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今後、社会保障経費の増等により、増加が見込まれるため、引き続き、長期間継続している奨励的な補助金については廃止も含めて検討するとともに、各種団体への補助金や報奨金、謝礼についても必要性や妥当性を再検討し補助費等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690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17272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前年度から比較すると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となったが、類似団体平均と比較すると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一時的に減少したものの、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年度まで続いた大型普通建設事業により、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、庁舎建設に係る町債の元金償還が開始となる令和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年度に最大となる見込みのため、引き続き、緊急性・安全性の観点から事業の選択と集中を行うことで、町債の新規発行の抑制に努める。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74422</xdr:rowOff>
    </xdr:from>
    <xdr:to>
      <xdr:col>24</xdr:col>
      <xdr:colOff>25400</xdr:colOff>
      <xdr:row>80</xdr:row>
      <xdr:rowOff>3556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189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19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80</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189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165863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1897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分母の地方税収入の増加があったことと、繰出金が減少したこと等による影響である。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今後もさらなる行財政改革により、財政運営の健全化を図っていく。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074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44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060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060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123076</xdr:rowOff>
    </xdr:from>
    <xdr:to>
      <xdr:col>29</xdr:col>
      <xdr:colOff>127000</xdr:colOff>
      <xdr:row>19</xdr:row>
      <xdr:rowOff>9527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6801"/>
          <a:ext cx="6477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155063</xdr:rowOff>
    </xdr:from>
    <xdr:to>
      <xdr:col>26</xdr:col>
      <xdr:colOff>50800</xdr:colOff>
      <xdr:row>19</xdr:row>
      <xdr:rowOff>9527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8788"/>
          <a:ext cx="698500" cy="25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155063</xdr:rowOff>
    </xdr:from>
    <xdr:to>
      <xdr:col>22</xdr:col>
      <xdr:colOff>114300</xdr:colOff>
      <xdr:row>19</xdr:row>
      <xdr:rowOff>32730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8788"/>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32730</xdr:rowOff>
    </xdr:from>
    <xdr:to>
      <xdr:col>18</xdr:col>
      <xdr:colOff>177800</xdr:colOff>
      <xdr:row>19</xdr:row>
      <xdr:rowOff>96607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7905"/>
          <a:ext cx="698500" cy="63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72276</xdr:rowOff>
    </xdr:from>
    <xdr:to>
      <xdr:col>29</xdr:col>
      <xdr:colOff>177800</xdr:colOff>
      <xdr:row>19</xdr:row>
      <xdr:rowOff>2425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60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44353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130177</xdr:rowOff>
    </xdr:from>
    <xdr:to>
      <xdr:col>26</xdr:col>
      <xdr:colOff>101600</xdr:colOff>
      <xdr:row>19</xdr:row>
      <xdr:rowOff>60327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3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45104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0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104263</xdr:rowOff>
    </xdr:from>
    <xdr:to>
      <xdr:col>22</xdr:col>
      <xdr:colOff>165100</xdr:colOff>
      <xdr:row>19</xdr:row>
      <xdr:rowOff>34413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7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19190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153380</xdr:rowOff>
    </xdr:from>
    <xdr:to>
      <xdr:col>19</xdr:col>
      <xdr:colOff>38100</xdr:colOff>
      <xdr:row>19</xdr:row>
      <xdr:rowOff>83530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68307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45807</xdr:rowOff>
    </xdr:from>
    <xdr:to>
      <xdr:col>15</xdr:col>
      <xdr:colOff>101600</xdr:colOff>
      <xdr:row>19</xdr:row>
      <xdr:rowOff>147407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132184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31543</xdr:rowOff>
    </xdr:from>
    <xdr:to>
      <xdr:col>29</xdr:col>
      <xdr:colOff>127000</xdr:colOff>
      <xdr:row>35</xdr:row>
      <xdr:rowOff>176736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641893"/>
          <a:ext cx="647700" cy="14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31543</xdr:rowOff>
    </xdr:from>
    <xdr:to>
      <xdr:col>26</xdr:col>
      <xdr:colOff>50800</xdr:colOff>
      <xdr:row>35</xdr:row>
      <xdr:rowOff>185326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641893"/>
          <a:ext cx="698500" cy="15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174973</xdr:rowOff>
    </xdr:from>
    <xdr:to>
      <xdr:col>22</xdr:col>
      <xdr:colOff>114300</xdr:colOff>
      <xdr:row>35</xdr:row>
      <xdr:rowOff>185326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785323"/>
          <a:ext cx="698500" cy="1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174973</xdr:rowOff>
    </xdr:from>
    <xdr:to>
      <xdr:col>18</xdr:col>
      <xdr:colOff>177800</xdr:colOff>
      <xdr:row>35</xdr:row>
      <xdr:rowOff>236565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785323"/>
          <a:ext cx="698500" cy="61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125936</xdr:rowOff>
    </xdr:from>
    <xdr:to>
      <xdr:col>29</xdr:col>
      <xdr:colOff>177800</xdr:colOff>
      <xdr:row>35</xdr:row>
      <xdr:rowOff>227536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73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313913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323643</xdr:rowOff>
    </xdr:from>
    <xdr:to>
      <xdr:col>26</xdr:col>
      <xdr:colOff>101600</xdr:colOff>
      <xdr:row>35</xdr:row>
      <xdr:rowOff>82343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59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92520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59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134526</xdr:rowOff>
    </xdr:from>
    <xdr:to>
      <xdr:col>22</xdr:col>
      <xdr:colOff>165100</xdr:colOff>
      <xdr:row>35</xdr:row>
      <xdr:rowOff>236126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74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246303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124173</xdr:rowOff>
    </xdr:from>
    <xdr:to>
      <xdr:col>19</xdr:col>
      <xdr:colOff>38100</xdr:colOff>
      <xdr:row>35</xdr:row>
      <xdr:rowOff>225773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3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235950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50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185765</xdr:rowOff>
    </xdr:from>
    <xdr:to>
      <xdr:col>15</xdr:col>
      <xdr:colOff>101600</xdr:colOff>
      <xdr:row>35</xdr:row>
      <xdr:rowOff>287365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9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297542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56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29020</xdr:rowOff>
    </xdr:from>
    <xdr:to>
      <xdr:col>24</xdr:col>
      <xdr:colOff>63500</xdr:colOff>
      <xdr:row>37</xdr:row>
      <xdr:rowOff>90075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2670"/>
          <a:ext cx="8382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17894</xdr:rowOff>
    </xdr:from>
    <xdr:to>
      <xdr:col>19</xdr:col>
      <xdr:colOff>177800</xdr:colOff>
      <xdr:row>37</xdr:row>
      <xdr:rowOff>90075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1544"/>
          <a:ext cx="889000" cy="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17894</xdr:rowOff>
    </xdr:from>
    <xdr:to>
      <xdr:col>15</xdr:col>
      <xdr:colOff>50800</xdr:colOff>
      <xdr:row>37</xdr:row>
      <xdr:rowOff>64205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1544"/>
          <a:ext cx="889000" cy="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64205</xdr:rowOff>
    </xdr:from>
    <xdr:to>
      <xdr:col>10</xdr:col>
      <xdr:colOff>114300</xdr:colOff>
      <xdr:row>37</xdr:row>
      <xdr:rowOff>133737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7855"/>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149670</xdr:rowOff>
    </xdr:from>
    <xdr:to>
      <xdr:col>24</xdr:col>
      <xdr:colOff>114300</xdr:colOff>
      <xdr:row>37</xdr:row>
      <xdr:rowOff>79820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128097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39275</xdr:rowOff>
    </xdr:from>
    <xdr:to>
      <xdr:col>20</xdr:col>
      <xdr:colOff>38100</xdr:colOff>
      <xdr:row>37</xdr:row>
      <xdr:rowOff>140875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132002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138544</xdr:rowOff>
    </xdr:from>
    <xdr:to>
      <xdr:col>15</xdr:col>
      <xdr:colOff>101600</xdr:colOff>
      <xdr:row>37</xdr:row>
      <xdr:rowOff>68694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13405</xdr:rowOff>
    </xdr:from>
    <xdr:to>
      <xdr:col>10</xdr:col>
      <xdr:colOff>165100</xdr:colOff>
      <xdr:row>37</xdr:row>
      <xdr:rowOff>115005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82937</xdr:rowOff>
    </xdr:from>
    <xdr:to>
      <xdr:col>6</xdr:col>
      <xdr:colOff>38100</xdr:colOff>
      <xdr:row>38</xdr:row>
      <xdr:rowOff>13088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6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29614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95097</xdr:rowOff>
    </xdr:from>
    <xdr:to>
      <xdr:col>24</xdr:col>
      <xdr:colOff>63500</xdr:colOff>
      <xdr:row>56</xdr:row>
      <xdr:rowOff>152895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6297"/>
          <a:ext cx="8382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157874</xdr:rowOff>
    </xdr:from>
    <xdr:to>
      <xdr:col>19</xdr:col>
      <xdr:colOff>177800</xdr:colOff>
      <xdr:row>56</xdr:row>
      <xdr:rowOff>152895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7624"/>
          <a:ext cx="889000" cy="16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157874</xdr:rowOff>
    </xdr:from>
    <xdr:to>
      <xdr:col>15</xdr:col>
      <xdr:colOff>50800</xdr:colOff>
      <xdr:row>56</xdr:row>
      <xdr:rowOff>101727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7624"/>
          <a:ext cx="889000" cy="1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101727</xdr:rowOff>
    </xdr:from>
    <xdr:to>
      <xdr:col>10</xdr:col>
      <xdr:colOff>114300</xdr:colOff>
      <xdr:row>56</xdr:row>
      <xdr:rowOff>126111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292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44297</xdr:rowOff>
    </xdr:from>
    <xdr:to>
      <xdr:col>24</xdr:col>
      <xdr:colOff>114300</xdr:colOff>
      <xdr:row>56</xdr:row>
      <xdr:rowOff>145897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22724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102095</xdr:rowOff>
    </xdr:from>
    <xdr:to>
      <xdr:col>20</xdr:col>
      <xdr:colOff>38100</xdr:colOff>
      <xdr:row>57</xdr:row>
      <xdr:rowOff>32245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23372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107074</xdr:rowOff>
    </xdr:from>
    <xdr:to>
      <xdr:col>15</xdr:col>
      <xdr:colOff>101600</xdr:colOff>
      <xdr:row>56</xdr:row>
      <xdr:rowOff>37224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28351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50927</xdr:rowOff>
    </xdr:from>
    <xdr:to>
      <xdr:col>10</xdr:col>
      <xdr:colOff>165100</xdr:colOff>
      <xdr:row>56</xdr:row>
      <xdr:rowOff>152527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75311</xdr:rowOff>
    </xdr:from>
    <xdr:to>
      <xdr:col>6</xdr:col>
      <xdr:colOff>38100</xdr:colOff>
      <xdr:row>57</xdr:row>
      <xdr:rowOff>5461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168038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42145</xdr:rowOff>
    </xdr:from>
    <xdr:to>
      <xdr:col>24</xdr:col>
      <xdr:colOff>63500</xdr:colOff>
      <xdr:row>77</xdr:row>
      <xdr:rowOff>49174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3795"/>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21113</xdr:rowOff>
    </xdr:from>
    <xdr:to>
      <xdr:col>19</xdr:col>
      <xdr:colOff>177800</xdr:colOff>
      <xdr:row>77</xdr:row>
      <xdr:rowOff>42145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22763"/>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110325</xdr:rowOff>
    </xdr:from>
    <xdr:to>
      <xdr:col>15</xdr:col>
      <xdr:colOff>50800</xdr:colOff>
      <xdr:row>77</xdr:row>
      <xdr:rowOff>21113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40525"/>
          <a:ext cx="889000" cy="8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110325</xdr:rowOff>
    </xdr:from>
    <xdr:to>
      <xdr:col>10</xdr:col>
      <xdr:colOff>114300</xdr:colOff>
      <xdr:row>77</xdr:row>
      <xdr:rowOff>12942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0525"/>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169824</xdr:rowOff>
    </xdr:from>
    <xdr:to>
      <xdr:col>24</xdr:col>
      <xdr:colOff>114300</xdr:colOff>
      <xdr:row>77</xdr:row>
      <xdr:rowOff>99974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84751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162795</xdr:rowOff>
    </xdr:from>
    <xdr:to>
      <xdr:col>20</xdr:col>
      <xdr:colOff>38100</xdr:colOff>
      <xdr:row>77</xdr:row>
      <xdr:rowOff>92945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84072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141763</xdr:rowOff>
    </xdr:from>
    <xdr:to>
      <xdr:col>15</xdr:col>
      <xdr:colOff>101600</xdr:colOff>
      <xdr:row>77</xdr:row>
      <xdr:rowOff>71913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63040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59525</xdr:rowOff>
    </xdr:from>
    <xdr:to>
      <xdr:col>10</xdr:col>
      <xdr:colOff>165100</xdr:colOff>
      <xdr:row>76</xdr:row>
      <xdr:rowOff>161125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152252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8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133592</xdr:rowOff>
    </xdr:from>
    <xdr:to>
      <xdr:col>6</xdr:col>
      <xdr:colOff>38100</xdr:colOff>
      <xdr:row>77</xdr:row>
      <xdr:rowOff>63742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54869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124678</xdr:rowOff>
    </xdr:from>
    <xdr:to>
      <xdr:col>24</xdr:col>
      <xdr:colOff>63500</xdr:colOff>
      <xdr:row>97</xdr:row>
      <xdr:rowOff>111795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83878"/>
          <a:ext cx="838200" cy="1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124678</xdr:rowOff>
    </xdr:from>
    <xdr:to>
      <xdr:col>19</xdr:col>
      <xdr:colOff>177800</xdr:colOff>
      <xdr:row>97</xdr:row>
      <xdr:rowOff>97278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83878"/>
          <a:ext cx="889000" cy="14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69700</xdr:rowOff>
    </xdr:from>
    <xdr:to>
      <xdr:col>15</xdr:col>
      <xdr:colOff>50800</xdr:colOff>
      <xdr:row>97</xdr:row>
      <xdr:rowOff>97278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28900"/>
          <a:ext cx="889000" cy="19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69700</xdr:rowOff>
    </xdr:from>
    <xdr:to>
      <xdr:col>10</xdr:col>
      <xdr:colOff>114300</xdr:colOff>
      <xdr:row>98</xdr:row>
      <xdr:rowOff>98030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8900"/>
          <a:ext cx="889000" cy="37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60995</xdr:rowOff>
    </xdr:from>
    <xdr:to>
      <xdr:col>24</xdr:col>
      <xdr:colOff>114300</xdr:colOff>
      <xdr:row>97</xdr:row>
      <xdr:rowOff>162595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39422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73878</xdr:rowOff>
    </xdr:from>
    <xdr:to>
      <xdr:col>20</xdr:col>
      <xdr:colOff>38100</xdr:colOff>
      <xdr:row>97</xdr:row>
      <xdr:rowOff>4028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20555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0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46478</xdr:rowOff>
    </xdr:from>
    <xdr:to>
      <xdr:col>15</xdr:col>
      <xdr:colOff>101600</xdr:colOff>
      <xdr:row>97</xdr:row>
      <xdr:rowOff>148078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164605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18900</xdr:rowOff>
    </xdr:from>
    <xdr:to>
      <xdr:col>10</xdr:col>
      <xdr:colOff>165100</xdr:colOff>
      <xdr:row>96</xdr:row>
      <xdr:rowOff>120500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137027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47230</xdr:rowOff>
    </xdr:from>
    <xdr:to>
      <xdr:col>6</xdr:col>
      <xdr:colOff>38100</xdr:colOff>
      <xdr:row>98</xdr:row>
      <xdr:rowOff>148830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165357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78490</xdr:rowOff>
    </xdr:from>
    <xdr:to>
      <xdr:col>55</xdr:col>
      <xdr:colOff>0</xdr:colOff>
      <xdr:row>37</xdr:row>
      <xdr:rowOff>97976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50690"/>
          <a:ext cx="8382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71047</xdr:rowOff>
    </xdr:from>
    <xdr:to>
      <xdr:col>50</xdr:col>
      <xdr:colOff>114300</xdr:colOff>
      <xdr:row>37</xdr:row>
      <xdr:rowOff>97976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1469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71047</xdr:rowOff>
    </xdr:from>
    <xdr:to>
      <xdr:col>45</xdr:col>
      <xdr:colOff>177800</xdr:colOff>
      <xdr:row>37</xdr:row>
      <xdr:rowOff>84050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14697"/>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170977</xdr:rowOff>
    </xdr:from>
    <xdr:to>
      <xdr:col>41</xdr:col>
      <xdr:colOff>50800</xdr:colOff>
      <xdr:row>37</xdr:row>
      <xdr:rowOff>84050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00277"/>
          <a:ext cx="889000" cy="4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27690</xdr:rowOff>
    </xdr:from>
    <xdr:to>
      <xdr:col>55</xdr:col>
      <xdr:colOff>50800</xdr:colOff>
      <xdr:row>36</xdr:row>
      <xdr:rowOff>129290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50567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47176</xdr:rowOff>
    </xdr:from>
    <xdr:to>
      <xdr:col>50</xdr:col>
      <xdr:colOff>165100</xdr:colOff>
      <xdr:row>37</xdr:row>
      <xdr:rowOff>148776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139903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20247</xdr:rowOff>
    </xdr:from>
    <xdr:to>
      <xdr:col>46</xdr:col>
      <xdr:colOff>38100</xdr:colOff>
      <xdr:row>37</xdr:row>
      <xdr:rowOff>121847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112974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33250</xdr:rowOff>
    </xdr:from>
    <xdr:to>
      <xdr:col>41</xdr:col>
      <xdr:colOff>101600</xdr:colOff>
      <xdr:row>37</xdr:row>
      <xdr:rowOff>134850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125977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120177</xdr:rowOff>
    </xdr:from>
    <xdr:to>
      <xdr:col>36</xdr:col>
      <xdr:colOff>165100</xdr:colOff>
      <xdr:row>35</xdr:row>
      <xdr:rowOff>50327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41454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4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42065</xdr:rowOff>
    </xdr:from>
    <xdr:to>
      <xdr:col>55</xdr:col>
      <xdr:colOff>0</xdr:colOff>
      <xdr:row>58</xdr:row>
      <xdr:rowOff>50820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14715"/>
          <a:ext cx="838200" cy="18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107818</xdr:rowOff>
    </xdr:from>
    <xdr:to>
      <xdr:col>50</xdr:col>
      <xdr:colOff>114300</xdr:colOff>
      <xdr:row>57</xdr:row>
      <xdr:rowOff>42065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09018"/>
          <a:ext cx="889000" cy="10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102690</xdr:rowOff>
    </xdr:from>
    <xdr:to>
      <xdr:col>45</xdr:col>
      <xdr:colOff>177800</xdr:colOff>
      <xdr:row>56</xdr:row>
      <xdr:rowOff>107818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8675190"/>
          <a:ext cx="889000" cy="10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102690</xdr:rowOff>
    </xdr:from>
    <xdr:to>
      <xdr:col>41</xdr:col>
      <xdr:colOff>50800</xdr:colOff>
      <xdr:row>56</xdr:row>
      <xdr:rowOff>66723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8675190"/>
          <a:ext cx="889000" cy="99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xdr:rowOff>
    </xdr:from>
    <xdr:to>
      <xdr:col>55</xdr:col>
      <xdr:colOff>50800</xdr:colOff>
      <xdr:row>58</xdr:row>
      <xdr:rowOff>101620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162715</xdr:rowOff>
    </xdr:from>
    <xdr:to>
      <xdr:col>50</xdr:col>
      <xdr:colOff>165100</xdr:colOff>
      <xdr:row>57</xdr:row>
      <xdr:rowOff>92865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83992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5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57018</xdr:rowOff>
    </xdr:from>
    <xdr:to>
      <xdr:col>46</xdr:col>
      <xdr:colOff>38100</xdr:colOff>
      <xdr:row>56</xdr:row>
      <xdr:rowOff>158618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51890</xdr:rowOff>
    </xdr:from>
    <xdr:to>
      <xdr:col>41</xdr:col>
      <xdr:colOff>101600</xdr:colOff>
      <xdr:row>50</xdr:row>
      <xdr:rowOff>153490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86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170017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39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15923</xdr:rowOff>
    </xdr:from>
    <xdr:to>
      <xdr:col>36</xdr:col>
      <xdr:colOff>165100</xdr:colOff>
      <xdr:row>56</xdr:row>
      <xdr:rowOff>117523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61900</xdr:rowOff>
    </xdr:from>
    <xdr:to>
      <xdr:col>55</xdr:col>
      <xdr:colOff>0</xdr:colOff>
      <xdr:row>79</xdr:row>
      <xdr:rowOff>90443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06450"/>
          <a:ext cx="838200" cy="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47303</xdr:rowOff>
    </xdr:from>
    <xdr:to>
      <xdr:col>50</xdr:col>
      <xdr:colOff>114300</xdr:colOff>
      <xdr:row>79</xdr:row>
      <xdr:rowOff>61900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1853"/>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122131</xdr:rowOff>
    </xdr:from>
    <xdr:to>
      <xdr:col>45</xdr:col>
      <xdr:colOff>177800</xdr:colOff>
      <xdr:row>79</xdr:row>
      <xdr:rowOff>47303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23781"/>
          <a:ext cx="889000" cy="2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122131</xdr:rowOff>
    </xdr:from>
    <xdr:to>
      <xdr:col>41</xdr:col>
      <xdr:colOff>50800</xdr:colOff>
      <xdr:row>78</xdr:row>
      <xdr:rowOff>74571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23781"/>
          <a:ext cx="889000" cy="1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39643</xdr:rowOff>
    </xdr:from>
    <xdr:to>
      <xdr:col>55</xdr:col>
      <xdr:colOff>50800</xdr:colOff>
      <xdr:row>79</xdr:row>
      <xdr:rowOff>141243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126020</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9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11100</xdr:rowOff>
    </xdr:from>
    <xdr:to>
      <xdr:col>50</xdr:col>
      <xdr:colOff>165100</xdr:colOff>
      <xdr:row>79</xdr:row>
      <xdr:rowOff>112700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103827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167953</xdr:rowOff>
    </xdr:from>
    <xdr:to>
      <xdr:col>46</xdr:col>
      <xdr:colOff>38100</xdr:colOff>
      <xdr:row>79</xdr:row>
      <xdr:rowOff>98103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89230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71331</xdr:rowOff>
    </xdr:from>
    <xdr:to>
      <xdr:col>41</xdr:col>
      <xdr:colOff>101600</xdr:colOff>
      <xdr:row>78</xdr:row>
      <xdr:rowOff>1481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18008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23771</xdr:rowOff>
    </xdr:from>
    <xdr:to>
      <xdr:col>36</xdr:col>
      <xdr:colOff>165100</xdr:colOff>
      <xdr:row>78</xdr:row>
      <xdr:rowOff>125371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141898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7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9609</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83009"/>
          <a:ext cx="1270" cy="1158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127736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9609</xdr:rowOff>
    </xdr:from>
    <xdr:to>
      <xdr:col>55</xdr:col>
      <xdr:colOff>88900</xdr:colOff>
      <xdr:row>92</xdr:row>
      <xdr:rowOff>9609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171329</xdr:rowOff>
    </xdr:from>
    <xdr:to>
      <xdr:col>55</xdr:col>
      <xdr:colOff>0</xdr:colOff>
      <xdr:row>98</xdr:row>
      <xdr:rowOff>20225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30529"/>
          <a:ext cx="8382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169082</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56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146205</xdr:rowOff>
    </xdr:from>
    <xdr:to>
      <xdr:col>55</xdr:col>
      <xdr:colOff>50800</xdr:colOff>
      <xdr:row>97</xdr:row>
      <xdr:rowOff>76355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149017</xdr:rowOff>
    </xdr:from>
    <xdr:to>
      <xdr:col>50</xdr:col>
      <xdr:colOff>114300</xdr:colOff>
      <xdr:row>96</xdr:row>
      <xdr:rowOff>171329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08217"/>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139128</xdr:rowOff>
    </xdr:from>
    <xdr:to>
      <xdr:col>50</xdr:col>
      <xdr:colOff>165100</xdr:colOff>
      <xdr:row>97</xdr:row>
      <xdr:rowOff>69278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60405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123039</xdr:rowOff>
    </xdr:from>
    <xdr:to>
      <xdr:col>45</xdr:col>
      <xdr:colOff>177800</xdr:colOff>
      <xdr:row>96</xdr:row>
      <xdr:rowOff>149017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553539"/>
          <a:ext cx="889000" cy="105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3029</xdr:rowOff>
    </xdr:from>
    <xdr:to>
      <xdr:col>46</xdr:col>
      <xdr:colOff>38100</xdr:colOff>
      <xdr:row>97</xdr:row>
      <xdr:rowOff>104629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3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95756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123039</xdr:rowOff>
    </xdr:from>
    <xdr:to>
      <xdr:col>41</xdr:col>
      <xdr:colOff>50800</xdr:colOff>
      <xdr:row>96</xdr:row>
      <xdr:rowOff>163675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553539"/>
          <a:ext cx="889000" cy="10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131291</xdr:rowOff>
    </xdr:from>
    <xdr:to>
      <xdr:col>41</xdr:col>
      <xdr:colOff>101600</xdr:colOff>
      <xdr:row>97</xdr:row>
      <xdr:rowOff>61441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52568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157178</xdr:rowOff>
    </xdr:from>
    <xdr:to>
      <xdr:col>36</xdr:col>
      <xdr:colOff>165100</xdr:colOff>
      <xdr:row>97</xdr:row>
      <xdr:rowOff>87328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1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78455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0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140875</xdr:rowOff>
    </xdr:from>
    <xdr:to>
      <xdr:col>55</xdr:col>
      <xdr:colOff>50800</xdr:colOff>
      <xdr:row>98</xdr:row>
      <xdr:rowOff>71025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55802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120529</xdr:rowOff>
    </xdr:from>
    <xdr:to>
      <xdr:col>50</xdr:col>
      <xdr:colOff>165100</xdr:colOff>
      <xdr:row>97</xdr:row>
      <xdr:rowOff>50679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67206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98217</xdr:rowOff>
    </xdr:from>
    <xdr:to>
      <xdr:col>46</xdr:col>
      <xdr:colOff>38100</xdr:colOff>
      <xdr:row>97</xdr:row>
      <xdr:rowOff>28367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3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72239</xdr:rowOff>
    </xdr:from>
    <xdr:to>
      <xdr:col>41</xdr:col>
      <xdr:colOff>101600</xdr:colOff>
      <xdr:row>91</xdr:row>
      <xdr:rowOff>2389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5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18916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527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112875</xdr:rowOff>
    </xdr:from>
    <xdr:to>
      <xdr:col>36</xdr:col>
      <xdr:colOff>165100</xdr:colOff>
      <xdr:row>97</xdr:row>
      <xdr:rowOff>43025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59552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4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3111</xdr:rowOff>
    </xdr:from>
    <xdr:to>
      <xdr:col>85</xdr:col>
      <xdr:colOff>127000</xdr:colOff>
      <xdr:row>74</xdr:row>
      <xdr:rowOff>22199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690411"/>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3111</xdr:rowOff>
    </xdr:from>
    <xdr:to>
      <xdr:col>81</xdr:col>
      <xdr:colOff>50800</xdr:colOff>
      <xdr:row>74</xdr:row>
      <xdr:rowOff>4940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9041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4940</xdr:rowOff>
    </xdr:from>
    <xdr:to>
      <xdr:col>76</xdr:col>
      <xdr:colOff>114300</xdr:colOff>
      <xdr:row>74</xdr:row>
      <xdr:rowOff>39612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692240"/>
          <a:ext cx="889000" cy="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39612</xdr:rowOff>
    </xdr:from>
    <xdr:to>
      <xdr:col>71</xdr:col>
      <xdr:colOff>177800</xdr:colOff>
      <xdr:row>74</xdr:row>
      <xdr:rowOff>87199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726912"/>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142849</xdr:rowOff>
    </xdr:from>
    <xdr:to>
      <xdr:col>85</xdr:col>
      <xdr:colOff>177800</xdr:colOff>
      <xdr:row>74</xdr:row>
      <xdr:rowOff>72999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165726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123761</xdr:rowOff>
    </xdr:from>
    <xdr:to>
      <xdr:col>81</xdr:col>
      <xdr:colOff>101600</xdr:colOff>
      <xdr:row>74</xdr:row>
      <xdr:rowOff>53911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70438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125590</xdr:rowOff>
    </xdr:from>
    <xdr:to>
      <xdr:col>76</xdr:col>
      <xdr:colOff>165100</xdr:colOff>
      <xdr:row>74</xdr:row>
      <xdr:rowOff>55740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72267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160262</xdr:rowOff>
    </xdr:from>
    <xdr:to>
      <xdr:col>72</xdr:col>
      <xdr:colOff>38100</xdr:colOff>
      <xdr:row>74</xdr:row>
      <xdr:rowOff>90412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106939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4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36399</xdr:rowOff>
    </xdr:from>
    <xdr:to>
      <xdr:col>67</xdr:col>
      <xdr:colOff>101600</xdr:colOff>
      <xdr:row>74</xdr:row>
      <xdr:rowOff>137999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7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154526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4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119893</xdr:rowOff>
    </xdr:from>
    <xdr:to>
      <xdr:col>85</xdr:col>
      <xdr:colOff>127000</xdr:colOff>
      <xdr:row>98</xdr:row>
      <xdr:rowOff>120163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21993"/>
          <a:ext cx="8382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119893</xdr:rowOff>
    </xdr:from>
    <xdr:to>
      <xdr:col>81</xdr:col>
      <xdr:colOff>50800</xdr:colOff>
      <xdr:row>98</xdr:row>
      <xdr:rowOff>139294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21993"/>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116991</xdr:rowOff>
    </xdr:from>
    <xdr:to>
      <xdr:col>76</xdr:col>
      <xdr:colOff>114300</xdr:colOff>
      <xdr:row>98</xdr:row>
      <xdr:rowOff>139294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19091"/>
          <a:ext cx="889000" cy="2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116991</xdr:rowOff>
    </xdr:from>
    <xdr:to>
      <xdr:col>71</xdr:col>
      <xdr:colOff>177800</xdr:colOff>
      <xdr:row>98</xdr:row>
      <xdr:rowOff>133090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19091"/>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69363</xdr:rowOff>
    </xdr:from>
    <xdr:to>
      <xdr:col>85</xdr:col>
      <xdr:colOff>177800</xdr:colOff>
      <xdr:row>98</xdr:row>
      <xdr:rowOff>170963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155740</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69093</xdr:rowOff>
    </xdr:from>
    <xdr:to>
      <xdr:col>81</xdr:col>
      <xdr:colOff>101600</xdr:colOff>
      <xdr:row>98</xdr:row>
      <xdr:rowOff>170693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161820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88494</xdr:rowOff>
    </xdr:from>
    <xdr:to>
      <xdr:col>76</xdr:col>
      <xdr:colOff>165100</xdr:colOff>
      <xdr:row>99</xdr:row>
      <xdr:rowOff>18644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9771</xdr:rowOff>
    </xdr:from>
    <xdr:ext cx="313932"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35333" y="169833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66191</xdr:rowOff>
    </xdr:from>
    <xdr:to>
      <xdr:col>72</xdr:col>
      <xdr:colOff>38100</xdr:colOff>
      <xdr:row>98</xdr:row>
      <xdr:rowOff>167791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158918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82290</xdr:rowOff>
    </xdr:from>
    <xdr:to>
      <xdr:col>67</xdr:col>
      <xdr:colOff>101600</xdr:colOff>
      <xdr:row>99</xdr:row>
      <xdr:rowOff>12440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3567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163017</xdr:rowOff>
    </xdr:from>
    <xdr:to>
      <xdr:col>116</xdr:col>
      <xdr:colOff>63500</xdr:colOff>
      <xdr:row>39</xdr:row>
      <xdr:rowOff>6274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678117"/>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105714</xdr:rowOff>
    </xdr:from>
    <xdr:to>
      <xdr:col>111</xdr:col>
      <xdr:colOff>177800</xdr:colOff>
      <xdr:row>39</xdr:row>
      <xdr:rowOff>6274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20814"/>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105714</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620814"/>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112217</xdr:rowOff>
    </xdr:from>
    <xdr:to>
      <xdr:col>116</xdr:col>
      <xdr:colOff>114300</xdr:colOff>
      <xdr:row>39</xdr:row>
      <xdr:rowOff>42367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27144</xdr:rowOff>
    </xdr:from>
    <xdr:ext cx="378565"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4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126924</xdr:rowOff>
    </xdr:from>
    <xdr:to>
      <xdr:col>112</xdr:col>
      <xdr:colOff>38100</xdr:colOff>
      <xdr:row>39</xdr:row>
      <xdr:rowOff>57074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48201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73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54914</xdr:rowOff>
    </xdr:from>
    <xdr:to>
      <xdr:col>107</xdr:col>
      <xdr:colOff>101600</xdr:colOff>
      <xdr:row>38</xdr:row>
      <xdr:rowOff>156514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147641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66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91694</xdr:rowOff>
    </xdr:from>
    <xdr:to>
      <xdr:col>116</xdr:col>
      <xdr:colOff>63500</xdr:colOff>
      <xdr:row>58</xdr:row>
      <xdr:rowOff>94633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35794"/>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94633</xdr:rowOff>
    </xdr:from>
    <xdr:to>
      <xdr:col>111</xdr:col>
      <xdr:colOff>177800</xdr:colOff>
      <xdr:row>58</xdr:row>
      <xdr:rowOff>97246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3873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97246</xdr:rowOff>
    </xdr:from>
    <xdr:to>
      <xdr:col>107</xdr:col>
      <xdr:colOff>50800</xdr:colOff>
      <xdr:row>58</xdr:row>
      <xdr:rowOff>100185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41346"/>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30190</xdr:rowOff>
    </xdr:from>
    <xdr:to>
      <xdr:col>102</xdr:col>
      <xdr:colOff>114300</xdr:colOff>
      <xdr:row>58</xdr:row>
      <xdr:rowOff>100185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74290"/>
          <a:ext cx="889000" cy="6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40894</xdr:rowOff>
    </xdr:from>
    <xdr:to>
      <xdr:col>116</xdr:col>
      <xdr:colOff>114300</xdr:colOff>
      <xdr:row>58</xdr:row>
      <xdr:rowOff>142494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19321</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43833</xdr:rowOff>
    </xdr:from>
    <xdr:to>
      <xdr:col>112</xdr:col>
      <xdr:colOff>38100</xdr:colOff>
      <xdr:row>58</xdr:row>
      <xdr:rowOff>145433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136560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46446</xdr:rowOff>
    </xdr:from>
    <xdr:to>
      <xdr:col>107</xdr:col>
      <xdr:colOff>101600</xdr:colOff>
      <xdr:row>58</xdr:row>
      <xdr:rowOff>148046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8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49385</xdr:rowOff>
    </xdr:from>
    <xdr:to>
      <xdr:col>102</xdr:col>
      <xdr:colOff>165100</xdr:colOff>
      <xdr:row>58</xdr:row>
      <xdr:rowOff>150985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142112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150840</xdr:rowOff>
    </xdr:from>
    <xdr:to>
      <xdr:col>98</xdr:col>
      <xdr:colOff>38100</xdr:colOff>
      <xdr:row>58</xdr:row>
      <xdr:rowOff>80990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2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72117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1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71760</xdr:rowOff>
    </xdr:from>
    <xdr:to>
      <xdr:col>116</xdr:col>
      <xdr:colOff>63500</xdr:colOff>
      <xdr:row>75</xdr:row>
      <xdr:rowOff>107513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416160"/>
          <a:ext cx="838200" cy="55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71760</xdr:rowOff>
    </xdr:from>
    <xdr:to>
      <xdr:col>111</xdr:col>
      <xdr:colOff>177800</xdr:colOff>
      <xdr:row>73</xdr:row>
      <xdr:rowOff>3637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416160"/>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142238</xdr:rowOff>
    </xdr:from>
    <xdr:to>
      <xdr:col>107</xdr:col>
      <xdr:colOff>50800</xdr:colOff>
      <xdr:row>73</xdr:row>
      <xdr:rowOff>3637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486638"/>
          <a:ext cx="889000" cy="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142238</xdr:rowOff>
    </xdr:from>
    <xdr:to>
      <xdr:col>102</xdr:col>
      <xdr:colOff>114300</xdr:colOff>
      <xdr:row>73</xdr:row>
      <xdr:rowOff>59713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486638"/>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56713</xdr:rowOff>
    </xdr:from>
    <xdr:to>
      <xdr:col>116</xdr:col>
      <xdr:colOff>114300</xdr:colOff>
      <xdr:row>75</xdr:row>
      <xdr:rowOff>158313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79590</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20960</xdr:rowOff>
    </xdr:from>
    <xdr:to>
      <xdr:col>112</xdr:col>
      <xdr:colOff>38100</xdr:colOff>
      <xdr:row>72</xdr:row>
      <xdr:rowOff>122560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139087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1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124287</xdr:rowOff>
    </xdr:from>
    <xdr:to>
      <xdr:col>107</xdr:col>
      <xdr:colOff>101600</xdr:colOff>
      <xdr:row>73</xdr:row>
      <xdr:rowOff>54437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70964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91438</xdr:rowOff>
    </xdr:from>
    <xdr:to>
      <xdr:col>102</xdr:col>
      <xdr:colOff>165100</xdr:colOff>
      <xdr:row>73</xdr:row>
      <xdr:rowOff>21588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38115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8913</xdr:rowOff>
    </xdr:from>
    <xdr:to>
      <xdr:col>98</xdr:col>
      <xdr:colOff>38100</xdr:colOff>
      <xdr:row>73</xdr:row>
      <xdr:rowOff>110513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127040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2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434,852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多くの経費において、類似団体平均と同程度か下回っているが、補助費等、公債費、繰出金について、類似団体平均を上回っている。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補助費が前年度に比較して増加した要因は、これまで法非適用の特別会計で実施していた下水道事業について、令和６年度から法適用の公営企業となったことにより、一般会計から下水道事業への支出が繰出金から補助金または負担金に変更となったことが要因である。同じ要因で繰出金は減少しているが、後期高齢者医療事業への繰出しが多額となっていることから類似団体と比較して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140680</xdr:rowOff>
    </xdr:from>
    <xdr:to>
      <xdr:col>24</xdr:col>
      <xdr:colOff>63500</xdr:colOff>
      <xdr:row>33</xdr:row>
      <xdr:rowOff>149171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98530"/>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149171</xdr:rowOff>
    </xdr:from>
    <xdr:to>
      <xdr:col>19</xdr:col>
      <xdr:colOff>177800</xdr:colOff>
      <xdr:row>34</xdr:row>
      <xdr:rowOff>45648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07021"/>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41728</xdr:rowOff>
    </xdr:from>
    <xdr:to>
      <xdr:col>15</xdr:col>
      <xdr:colOff>50800</xdr:colOff>
      <xdr:row>34</xdr:row>
      <xdr:rowOff>45648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1028"/>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41728</xdr:rowOff>
    </xdr:from>
    <xdr:to>
      <xdr:col>10</xdr:col>
      <xdr:colOff>114300</xdr:colOff>
      <xdr:row>34</xdr:row>
      <xdr:rowOff>65242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71028"/>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89880</xdr:rowOff>
    </xdr:from>
    <xdr:to>
      <xdr:col>24</xdr:col>
      <xdr:colOff>114300</xdr:colOff>
      <xdr:row>34</xdr:row>
      <xdr:rowOff>20030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112757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98371</xdr:rowOff>
    </xdr:from>
    <xdr:to>
      <xdr:col>20</xdr:col>
      <xdr:colOff>38100</xdr:colOff>
      <xdr:row>34</xdr:row>
      <xdr:rowOff>28521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45048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166298</xdr:rowOff>
    </xdr:from>
    <xdr:to>
      <xdr:col>15</xdr:col>
      <xdr:colOff>101600</xdr:colOff>
      <xdr:row>34</xdr:row>
      <xdr:rowOff>96448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112975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162378</xdr:rowOff>
    </xdr:from>
    <xdr:to>
      <xdr:col>10</xdr:col>
      <xdr:colOff>165100</xdr:colOff>
      <xdr:row>34</xdr:row>
      <xdr:rowOff>92528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14442</xdr:rowOff>
    </xdr:from>
    <xdr:to>
      <xdr:col>6</xdr:col>
      <xdr:colOff>38100</xdr:colOff>
      <xdr:row>34</xdr:row>
      <xdr:rowOff>116042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132569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1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168783</xdr:rowOff>
    </xdr:from>
    <xdr:to>
      <xdr:col>24</xdr:col>
      <xdr:colOff>63500</xdr:colOff>
      <xdr:row>58</xdr:row>
      <xdr:rowOff>16553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1433"/>
          <a:ext cx="838200" cy="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137819</xdr:rowOff>
    </xdr:from>
    <xdr:to>
      <xdr:col>19</xdr:col>
      <xdr:colOff>177800</xdr:colOff>
      <xdr:row>58</xdr:row>
      <xdr:rowOff>16553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0469"/>
          <a:ext cx="889000" cy="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92249</xdr:rowOff>
    </xdr:from>
    <xdr:to>
      <xdr:col>15</xdr:col>
      <xdr:colOff>50800</xdr:colOff>
      <xdr:row>57</xdr:row>
      <xdr:rowOff>137819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3449"/>
          <a:ext cx="889000" cy="2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92249</xdr:rowOff>
    </xdr:from>
    <xdr:to>
      <xdr:col>10</xdr:col>
      <xdr:colOff>114300</xdr:colOff>
      <xdr:row>56</xdr:row>
      <xdr:rowOff>97692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34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117983</xdr:rowOff>
    </xdr:from>
    <xdr:to>
      <xdr:col>24</xdr:col>
      <xdr:colOff>114300</xdr:colOff>
      <xdr:row>58</xdr:row>
      <xdr:rowOff>48133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32910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137203</xdr:rowOff>
    </xdr:from>
    <xdr:to>
      <xdr:col>20</xdr:col>
      <xdr:colOff>38100</xdr:colOff>
      <xdr:row>58</xdr:row>
      <xdr:rowOff>67353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58480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87019</xdr:rowOff>
    </xdr:from>
    <xdr:to>
      <xdr:col>15</xdr:col>
      <xdr:colOff>101600</xdr:colOff>
      <xdr:row>58</xdr:row>
      <xdr:rowOff>17169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41449</xdr:rowOff>
    </xdr:from>
    <xdr:to>
      <xdr:col>10</xdr:col>
      <xdr:colOff>165100</xdr:colOff>
      <xdr:row>56</xdr:row>
      <xdr:rowOff>143049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159576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46892</xdr:rowOff>
    </xdr:from>
    <xdr:to>
      <xdr:col>6</xdr:col>
      <xdr:colOff>38100</xdr:colOff>
      <xdr:row>56</xdr:row>
      <xdr:rowOff>148492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165019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167742</xdr:rowOff>
    </xdr:from>
    <xdr:to>
      <xdr:col>24</xdr:col>
      <xdr:colOff>63500</xdr:colOff>
      <xdr:row>77</xdr:row>
      <xdr:rowOff>83922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7942"/>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60082</xdr:rowOff>
    </xdr:from>
    <xdr:to>
      <xdr:col>19</xdr:col>
      <xdr:colOff>177800</xdr:colOff>
      <xdr:row>77</xdr:row>
      <xdr:rowOff>83922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1732"/>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60082</xdr:rowOff>
    </xdr:from>
    <xdr:to>
      <xdr:col>15</xdr:col>
      <xdr:colOff>50800</xdr:colOff>
      <xdr:row>77</xdr:row>
      <xdr:rowOff>62847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1732"/>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62847</xdr:rowOff>
    </xdr:from>
    <xdr:to>
      <xdr:col>10</xdr:col>
      <xdr:colOff>114300</xdr:colOff>
      <xdr:row>78</xdr:row>
      <xdr:rowOff>168373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4497"/>
          <a:ext cx="889000" cy="27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116942</xdr:rowOff>
    </xdr:from>
    <xdr:to>
      <xdr:col>24</xdr:col>
      <xdr:colOff>114300</xdr:colOff>
      <xdr:row>77</xdr:row>
      <xdr:rowOff>47092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95369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2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33122</xdr:rowOff>
    </xdr:from>
    <xdr:to>
      <xdr:col>20</xdr:col>
      <xdr:colOff>38100</xdr:colOff>
      <xdr:row>77</xdr:row>
      <xdr:rowOff>134722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125849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9282</xdr:rowOff>
    </xdr:from>
    <xdr:to>
      <xdr:col>15</xdr:col>
      <xdr:colOff>101600</xdr:colOff>
      <xdr:row>77</xdr:row>
      <xdr:rowOff>110882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127409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12047</xdr:rowOff>
    </xdr:from>
    <xdr:to>
      <xdr:col>10</xdr:col>
      <xdr:colOff>165100</xdr:colOff>
      <xdr:row>77</xdr:row>
      <xdr:rowOff>113647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104774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117573</xdr:rowOff>
    </xdr:from>
    <xdr:to>
      <xdr:col>6</xdr:col>
      <xdr:colOff>38100</xdr:colOff>
      <xdr:row>79</xdr:row>
      <xdr:rowOff>47723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38850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157727</xdr:rowOff>
    </xdr:from>
    <xdr:to>
      <xdr:col>24</xdr:col>
      <xdr:colOff>63500</xdr:colOff>
      <xdr:row>95</xdr:row>
      <xdr:rowOff>159489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45477"/>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103287</xdr:rowOff>
    </xdr:from>
    <xdr:to>
      <xdr:col>19</xdr:col>
      <xdr:colOff>177800</xdr:colOff>
      <xdr:row>95</xdr:row>
      <xdr:rowOff>157727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91037"/>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12370</xdr:rowOff>
    </xdr:from>
    <xdr:to>
      <xdr:col>15</xdr:col>
      <xdr:colOff>50800</xdr:colOff>
      <xdr:row>95</xdr:row>
      <xdr:rowOff>103287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300120"/>
          <a:ext cx="889000" cy="9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12370</xdr:rowOff>
    </xdr:from>
    <xdr:to>
      <xdr:col>10</xdr:col>
      <xdr:colOff>114300</xdr:colOff>
      <xdr:row>96</xdr:row>
      <xdr:rowOff>128727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00120"/>
          <a:ext cx="889000" cy="2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108689</xdr:rowOff>
    </xdr:from>
    <xdr:to>
      <xdr:col>24</xdr:col>
      <xdr:colOff>114300</xdr:colOff>
      <xdr:row>96</xdr:row>
      <xdr:rowOff>38839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131566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4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106927</xdr:rowOff>
    </xdr:from>
    <xdr:to>
      <xdr:col>20</xdr:col>
      <xdr:colOff>38100</xdr:colOff>
      <xdr:row>96</xdr:row>
      <xdr:rowOff>37077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53604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52487</xdr:rowOff>
    </xdr:from>
    <xdr:to>
      <xdr:col>15</xdr:col>
      <xdr:colOff>101600</xdr:colOff>
      <xdr:row>95</xdr:row>
      <xdr:rowOff>154087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170614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1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133020</xdr:rowOff>
    </xdr:from>
    <xdr:to>
      <xdr:col>10</xdr:col>
      <xdr:colOff>165100</xdr:colOff>
      <xdr:row>95</xdr:row>
      <xdr:rowOff>63170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2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79697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0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77927</xdr:rowOff>
    </xdr:from>
    <xdr:to>
      <xdr:col>6</xdr:col>
      <xdr:colOff>38100</xdr:colOff>
      <xdr:row>97</xdr:row>
      <xdr:rowOff>8077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170654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132461</xdr:rowOff>
    </xdr:from>
    <xdr:to>
      <xdr:col>55</xdr:col>
      <xdr:colOff>0</xdr:colOff>
      <xdr:row>38</xdr:row>
      <xdr:rowOff>137033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4756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70739</xdr:rowOff>
    </xdr:from>
    <xdr:to>
      <xdr:col>50</xdr:col>
      <xdr:colOff>114300</xdr:colOff>
      <xdr:row>38</xdr:row>
      <xdr:rowOff>137033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85839"/>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70739</xdr:rowOff>
    </xdr:from>
    <xdr:to>
      <xdr:col>45</xdr:col>
      <xdr:colOff>177800</xdr:colOff>
      <xdr:row>38</xdr:row>
      <xdr:rowOff>129794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8583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75311</xdr:rowOff>
    </xdr:from>
    <xdr:to>
      <xdr:col>41</xdr:col>
      <xdr:colOff>50800</xdr:colOff>
      <xdr:row>38</xdr:row>
      <xdr:rowOff>129794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18961"/>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86233</xdr:rowOff>
    </xdr:from>
    <xdr:to>
      <xdr:col>50</xdr:col>
      <xdr:colOff>165100</xdr:colOff>
      <xdr:row>39</xdr:row>
      <xdr:rowOff>16383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9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19939</xdr:rowOff>
    </xdr:from>
    <xdr:to>
      <xdr:col>46</xdr:col>
      <xdr:colOff>38100</xdr:colOff>
      <xdr:row>38</xdr:row>
      <xdr:rowOff>121539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112666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2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78994</xdr:rowOff>
    </xdr:from>
    <xdr:to>
      <xdr:col>41</xdr:col>
      <xdr:colOff>101600</xdr:colOff>
      <xdr:row>39</xdr:row>
      <xdr:rowOff>9144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8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24511</xdr:rowOff>
    </xdr:from>
    <xdr:to>
      <xdr:col>36</xdr:col>
      <xdr:colOff>165100</xdr:colOff>
      <xdr:row>37</xdr:row>
      <xdr:rowOff>126111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142638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8941</xdr:rowOff>
    </xdr:from>
    <xdr:to>
      <xdr:col>55</xdr:col>
      <xdr:colOff>0</xdr:colOff>
      <xdr:row>58</xdr:row>
      <xdr:rowOff>10731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53041"/>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163208</xdr:rowOff>
    </xdr:from>
    <xdr:to>
      <xdr:col>50</xdr:col>
      <xdr:colOff>114300</xdr:colOff>
      <xdr:row>58</xdr:row>
      <xdr:rowOff>10731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35858"/>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102743</xdr:rowOff>
    </xdr:from>
    <xdr:to>
      <xdr:col>45</xdr:col>
      <xdr:colOff>177800</xdr:colOff>
      <xdr:row>57</xdr:row>
      <xdr:rowOff>163208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75393"/>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102743</xdr:rowOff>
    </xdr:from>
    <xdr:to>
      <xdr:col>41</xdr:col>
      <xdr:colOff>50800</xdr:colOff>
      <xdr:row>57</xdr:row>
      <xdr:rowOff>142786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75393"/>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129591</xdr:rowOff>
    </xdr:from>
    <xdr:to>
      <xdr:col>55</xdr:col>
      <xdr:colOff>50800</xdr:colOff>
      <xdr:row>58</xdr:row>
      <xdr:rowOff>59741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108018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131381</xdr:rowOff>
    </xdr:from>
    <xdr:to>
      <xdr:col>50</xdr:col>
      <xdr:colOff>165100</xdr:colOff>
      <xdr:row>58</xdr:row>
      <xdr:rowOff>61531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52658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112408</xdr:rowOff>
    </xdr:from>
    <xdr:to>
      <xdr:col>46</xdr:col>
      <xdr:colOff>38100</xdr:colOff>
      <xdr:row>58</xdr:row>
      <xdr:rowOff>42558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33685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51943</xdr:rowOff>
    </xdr:from>
    <xdr:to>
      <xdr:col>41</xdr:col>
      <xdr:colOff>101600</xdr:colOff>
      <xdr:row>57</xdr:row>
      <xdr:rowOff>153543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144670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91986</xdr:rowOff>
    </xdr:from>
    <xdr:to>
      <xdr:col>36</xdr:col>
      <xdr:colOff>165100</xdr:colOff>
      <xdr:row>58</xdr:row>
      <xdr:rowOff>22136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13263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143404</xdr:rowOff>
    </xdr:from>
    <xdr:to>
      <xdr:col>55</xdr:col>
      <xdr:colOff>0</xdr:colOff>
      <xdr:row>78</xdr:row>
      <xdr:rowOff>50295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45054"/>
          <a:ext cx="838200" cy="7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98735</xdr:rowOff>
    </xdr:from>
    <xdr:to>
      <xdr:col>50</xdr:col>
      <xdr:colOff>114300</xdr:colOff>
      <xdr:row>78</xdr:row>
      <xdr:rowOff>50295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00385"/>
          <a:ext cx="889000" cy="1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59644</xdr:rowOff>
    </xdr:from>
    <xdr:to>
      <xdr:col>45</xdr:col>
      <xdr:colOff>177800</xdr:colOff>
      <xdr:row>77</xdr:row>
      <xdr:rowOff>98735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6129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59644</xdr:rowOff>
    </xdr:from>
    <xdr:to>
      <xdr:col>41</xdr:col>
      <xdr:colOff>50800</xdr:colOff>
      <xdr:row>77</xdr:row>
      <xdr:rowOff>120407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61294"/>
          <a:ext cx="889000" cy="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92604</xdr:rowOff>
    </xdr:from>
    <xdr:to>
      <xdr:col>55</xdr:col>
      <xdr:colOff>50800</xdr:colOff>
      <xdr:row>78</xdr:row>
      <xdr:rowOff>22754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71031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170945</xdr:rowOff>
    </xdr:from>
    <xdr:to>
      <xdr:col>50</xdr:col>
      <xdr:colOff>165100</xdr:colOff>
      <xdr:row>78</xdr:row>
      <xdr:rowOff>101095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92222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47935</xdr:rowOff>
    </xdr:from>
    <xdr:to>
      <xdr:col>46</xdr:col>
      <xdr:colOff>38100</xdr:colOff>
      <xdr:row>77</xdr:row>
      <xdr:rowOff>149535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140662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8844</xdr:rowOff>
    </xdr:from>
    <xdr:to>
      <xdr:col>41</xdr:col>
      <xdr:colOff>101600</xdr:colOff>
      <xdr:row>77</xdr:row>
      <xdr:rowOff>110444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101571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69607</xdr:rowOff>
    </xdr:from>
    <xdr:to>
      <xdr:col>36</xdr:col>
      <xdr:colOff>165100</xdr:colOff>
      <xdr:row>77</xdr:row>
      <xdr:rowOff>171207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162334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63367</xdr:rowOff>
    </xdr:from>
    <xdr:to>
      <xdr:col>55</xdr:col>
      <xdr:colOff>0</xdr:colOff>
      <xdr:row>97</xdr:row>
      <xdr:rowOff>154102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179667"/>
          <a:ext cx="838200" cy="60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63367</xdr:rowOff>
    </xdr:from>
    <xdr:to>
      <xdr:col>50</xdr:col>
      <xdr:colOff>114300</xdr:colOff>
      <xdr:row>95</xdr:row>
      <xdr:rowOff>40297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79667"/>
          <a:ext cx="889000" cy="14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63081</xdr:rowOff>
    </xdr:from>
    <xdr:to>
      <xdr:col>45</xdr:col>
      <xdr:colOff>177800</xdr:colOff>
      <xdr:row>95</xdr:row>
      <xdr:rowOff>40297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836481"/>
          <a:ext cx="889000" cy="49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63081</xdr:rowOff>
    </xdr:from>
    <xdr:to>
      <xdr:col>41</xdr:col>
      <xdr:colOff>50800</xdr:colOff>
      <xdr:row>94</xdr:row>
      <xdr:rowOff>153836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836481"/>
          <a:ext cx="889000" cy="4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103302</xdr:rowOff>
    </xdr:from>
    <xdr:to>
      <xdr:col>55</xdr:col>
      <xdr:colOff>50800</xdr:colOff>
      <xdr:row>98</xdr:row>
      <xdr:rowOff>33452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81729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12567</xdr:rowOff>
    </xdr:from>
    <xdr:to>
      <xdr:col>50</xdr:col>
      <xdr:colOff>165100</xdr:colOff>
      <xdr:row>94</xdr:row>
      <xdr:rowOff>114167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130694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160947</xdr:rowOff>
    </xdr:from>
    <xdr:to>
      <xdr:col>46</xdr:col>
      <xdr:colOff>38100</xdr:colOff>
      <xdr:row>95</xdr:row>
      <xdr:rowOff>91097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5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12281</xdr:rowOff>
    </xdr:from>
    <xdr:to>
      <xdr:col>41</xdr:col>
      <xdr:colOff>101600</xdr:colOff>
      <xdr:row>92</xdr:row>
      <xdr:rowOff>113881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7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130408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5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103036</xdr:rowOff>
    </xdr:from>
    <xdr:to>
      <xdr:col>36</xdr:col>
      <xdr:colOff>165100</xdr:colOff>
      <xdr:row>95</xdr:row>
      <xdr:rowOff>33186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49713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105753</xdr:rowOff>
    </xdr:from>
    <xdr:to>
      <xdr:col>85</xdr:col>
      <xdr:colOff>127000</xdr:colOff>
      <xdr:row>38</xdr:row>
      <xdr:rowOff>33477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49403"/>
          <a:ext cx="8382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15189</xdr:rowOff>
    </xdr:from>
    <xdr:to>
      <xdr:col>81</xdr:col>
      <xdr:colOff>50800</xdr:colOff>
      <xdr:row>38</xdr:row>
      <xdr:rowOff>33477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302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98666</xdr:rowOff>
    </xdr:from>
    <xdr:to>
      <xdr:col>76</xdr:col>
      <xdr:colOff>114300</xdr:colOff>
      <xdr:row>38</xdr:row>
      <xdr:rowOff>15189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70866"/>
          <a:ext cx="889000" cy="2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98666</xdr:rowOff>
    </xdr:from>
    <xdr:to>
      <xdr:col>71</xdr:col>
      <xdr:colOff>177800</xdr:colOff>
      <xdr:row>37</xdr:row>
      <xdr:rowOff>92037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70866"/>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54953</xdr:rowOff>
    </xdr:from>
    <xdr:to>
      <xdr:col>85</xdr:col>
      <xdr:colOff>177800</xdr:colOff>
      <xdr:row>37</xdr:row>
      <xdr:rowOff>156553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33380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154127</xdr:rowOff>
    </xdr:from>
    <xdr:to>
      <xdr:col>81</xdr:col>
      <xdr:colOff>101600</xdr:colOff>
      <xdr:row>38</xdr:row>
      <xdr:rowOff>84277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75404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135839</xdr:rowOff>
    </xdr:from>
    <xdr:to>
      <xdr:col>76</xdr:col>
      <xdr:colOff>165100</xdr:colOff>
      <xdr:row>38</xdr:row>
      <xdr:rowOff>65990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79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57116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47866</xdr:rowOff>
    </xdr:from>
    <xdr:to>
      <xdr:col>72</xdr:col>
      <xdr:colOff>38100</xdr:colOff>
      <xdr:row>36</xdr:row>
      <xdr:rowOff>149466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165993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41237</xdr:rowOff>
    </xdr:from>
    <xdr:to>
      <xdr:col>67</xdr:col>
      <xdr:colOff>101600</xdr:colOff>
      <xdr:row>37</xdr:row>
      <xdr:rowOff>142837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133964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17138</xdr:rowOff>
    </xdr:from>
    <xdr:to>
      <xdr:col>85</xdr:col>
      <xdr:colOff>127000</xdr:colOff>
      <xdr:row>58</xdr:row>
      <xdr:rowOff>31583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61238"/>
          <a:ext cx="8382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31583</xdr:rowOff>
    </xdr:from>
    <xdr:to>
      <xdr:col>81</xdr:col>
      <xdr:colOff>50800</xdr:colOff>
      <xdr:row>58</xdr:row>
      <xdr:rowOff>80394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975683"/>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26282</xdr:rowOff>
    </xdr:from>
    <xdr:to>
      <xdr:col>76</xdr:col>
      <xdr:colOff>114300</xdr:colOff>
      <xdr:row>58</xdr:row>
      <xdr:rowOff>80394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70382"/>
          <a:ext cx="889000" cy="5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26282</xdr:rowOff>
    </xdr:from>
    <xdr:to>
      <xdr:col>71</xdr:col>
      <xdr:colOff>177800</xdr:colOff>
      <xdr:row>58</xdr:row>
      <xdr:rowOff>82822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70382"/>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137788</xdr:rowOff>
    </xdr:from>
    <xdr:to>
      <xdr:col>85</xdr:col>
      <xdr:colOff>177800</xdr:colOff>
      <xdr:row>58</xdr:row>
      <xdr:rowOff>67938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116215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8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152233</xdr:rowOff>
    </xdr:from>
    <xdr:to>
      <xdr:col>81</xdr:col>
      <xdr:colOff>101600</xdr:colOff>
      <xdr:row>58</xdr:row>
      <xdr:rowOff>82383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73510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1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29594</xdr:rowOff>
    </xdr:from>
    <xdr:to>
      <xdr:col>76</xdr:col>
      <xdr:colOff>165100</xdr:colOff>
      <xdr:row>58</xdr:row>
      <xdr:rowOff>131194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7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122321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146932</xdr:rowOff>
    </xdr:from>
    <xdr:to>
      <xdr:col>72</xdr:col>
      <xdr:colOff>38100</xdr:colOff>
      <xdr:row>58</xdr:row>
      <xdr:rowOff>77082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68209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32022</xdr:rowOff>
    </xdr:from>
    <xdr:to>
      <xdr:col>67</xdr:col>
      <xdr:colOff>101600</xdr:colOff>
      <xdr:row>58</xdr:row>
      <xdr:rowOff>133622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124749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3111</xdr:rowOff>
    </xdr:from>
    <xdr:to>
      <xdr:col>85</xdr:col>
      <xdr:colOff>127000</xdr:colOff>
      <xdr:row>94</xdr:row>
      <xdr:rowOff>22200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19411"/>
          <a:ext cx="8382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3111</xdr:rowOff>
    </xdr:from>
    <xdr:to>
      <xdr:col>81</xdr:col>
      <xdr:colOff>50800</xdr:colOff>
      <xdr:row>94</xdr:row>
      <xdr:rowOff>4941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1941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4941</xdr:rowOff>
    </xdr:from>
    <xdr:to>
      <xdr:col>76</xdr:col>
      <xdr:colOff>114300</xdr:colOff>
      <xdr:row>94</xdr:row>
      <xdr:rowOff>39612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2124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39612</xdr:rowOff>
    </xdr:from>
    <xdr:to>
      <xdr:col>71</xdr:col>
      <xdr:colOff>177800</xdr:colOff>
      <xdr:row>94</xdr:row>
      <xdr:rowOff>87198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55912"/>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142850</xdr:rowOff>
    </xdr:from>
    <xdr:to>
      <xdr:col>85</xdr:col>
      <xdr:colOff>177800</xdr:colOff>
      <xdr:row>94</xdr:row>
      <xdr:rowOff>73000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165727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3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123761</xdr:rowOff>
    </xdr:from>
    <xdr:to>
      <xdr:col>81</xdr:col>
      <xdr:colOff>101600</xdr:colOff>
      <xdr:row>94</xdr:row>
      <xdr:rowOff>53911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70438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125591</xdr:rowOff>
    </xdr:from>
    <xdr:to>
      <xdr:col>76</xdr:col>
      <xdr:colOff>165100</xdr:colOff>
      <xdr:row>94</xdr:row>
      <xdr:rowOff>55741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72268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160262</xdr:rowOff>
    </xdr:from>
    <xdr:to>
      <xdr:col>72</xdr:col>
      <xdr:colOff>38100</xdr:colOff>
      <xdr:row>94</xdr:row>
      <xdr:rowOff>90412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106939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36398</xdr:rowOff>
    </xdr:from>
    <xdr:to>
      <xdr:col>67</xdr:col>
      <xdr:colOff>101600</xdr:colOff>
      <xdr:row>94</xdr:row>
      <xdr:rowOff>137998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154525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目的別でみると、前年度に比べ、土木費が類似団体平均を下回ったものの、議会費、衛生費、公債費が類似団体平均を上回っている。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土木費については、前年度までに、都市再生整備計画に基づく駅周辺の基盤整備が完了したことにより大幅に減少したものである。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公債費については、今後も、過去に行った大型事業に係る起債の元利償還が続くことから、引き続き高い水準が続く見込み。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臨時的な普通建設事業は、優先順位をつけて事業執行の取捨選択を行うとともに、経常的な経費についても、安全性や緊急性等の観点から計画的に事業実施に努めることで、事業費及び公債費の増加を抑制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ここ数年、実質単年度収支は、赤字であるものの、財政調整基金の取り崩しにより、実質収支は黒字となっている。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財政調整基金残高については、令和元年度以降、土地の売払終了や人件費・公債費の増加等により減少に転じ、令和３年度には、庁舎建設等に係る一般財源の不足もあり、大きく減少し、標準財政規模に占める割合は、</a:t>
          </a:r>
          <a:r>
            <a:rPr kumimoji="1" lang="en-US" altLang="ja-JP" sz="1100">
              <a:latin typeface="ＭＳ ゴシック" pitchFamily="49" charset="-128"/>
              <a:ea typeface="ＭＳ ゴシック" pitchFamily="49" charset="-128"/>
            </a:rPr>
            <a:t>20.15</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令和４年度に一旦増加したが、令和５年度に再度減少、令和６年度も標準財政規模に占める割合は減少している。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今後も、適切な財源確保と歳出の抑制により、基金残高の復元に努める。</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連結実質赤字比率については、全会計で黒字であり、赤字比率は無い。</a:t>
          </a:r>
        </a:p>
        <a:p>
          <a:r>
            <a:rPr kumimoji="1" lang="ja-JP" altLang="en-US" sz="1400">
              <a:latin typeface="ＭＳ ゴシック" pitchFamily="49" charset="-128"/>
              <a:ea typeface="ＭＳ ゴシック" pitchFamily="49" charset="-128"/>
            </a:rPr>
            <a:t>　介護保険事業特別会計、国民健康保険特別会計、多度津町公共下水道事業会計、後期高齢者医療特別会計については、一般会計からの繰入を行っていることもあり、</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の範囲に留まっている。</a:t>
          </a:r>
        </a:p>
        <a:p>
          <a:r>
            <a:rPr kumimoji="1" lang="ja-JP" altLang="en-US" sz="1400">
              <a:latin typeface="ＭＳ ゴシック" pitchFamily="49" charset="-128"/>
              <a:ea typeface="ＭＳ ゴシック" pitchFamily="49" charset="-128"/>
            </a:rPr>
            <a:t>　多度津町公共下水道事業会計については、企業会計の観点から繰り出し基準を明確にすることで、経営努力を促し、基準外繰出の抑制を図っているが、事業の縮減にも限界があるため、やむを得ず基準外繰出を行っている状況である。独立採算の原則に立ち返った運営を行えるよう、引き続き、下水道使用料の適正化の検討を求めるなど、健全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10105262</v>
      </c>
      <c r="BO4" s="449"/>
      <c r="BP4" s="449"/>
      <c r="BQ4" s="449"/>
      <c r="BR4" s="449"/>
      <c r="BS4" s="449"/>
      <c r="BT4" s="449"/>
      <c r="BU4" s="450"/>
      <c r="BV4" s="448">
        <v>10270139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7.9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9485425</v>
      </c>
      <c r="BO5" s="420"/>
      <c r="BP5" s="420"/>
      <c r="BQ5" s="420"/>
      <c r="BR5" s="420"/>
      <c r="BS5" s="420"/>
      <c r="BT5" s="420"/>
      <c r="BU5" s="421"/>
      <c r="BV5" s="419">
        <v>9793366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91.8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619837</v>
      </c>
      <c r="BO6" s="420"/>
      <c r="BP6" s="420"/>
      <c r="BQ6" s="420"/>
      <c r="BR6" s="420"/>
      <c r="BS6" s="420"/>
      <c r="BT6" s="420"/>
      <c r="BU6" s="421"/>
      <c r="BV6" s="419">
        <v>476773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92.7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47921</v>
      </c>
      <c r="BO7" s="420"/>
      <c r="BP7" s="420"/>
      <c r="BQ7" s="420"/>
      <c r="BR7" s="420"/>
      <c r="BS7" s="420"/>
      <c r="BT7" s="420"/>
      <c r="BU7" s="421"/>
      <c r="BV7" s="419">
        <v>20344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5835953</v>
      </c>
      <c r="CU7" s="420"/>
      <c r="CV7" s="420"/>
      <c r="CW7" s="420"/>
      <c r="CX7" s="420"/>
      <c r="CY7" s="420"/>
      <c r="CZ7" s="420"/>
      <c r="DA7" s="421"/>
      <c r="DB7" s="419">
        <v>5799337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571916</v>
      </c>
      <c r="BO8" s="420"/>
      <c r="BP8" s="420"/>
      <c r="BQ8" s="420"/>
      <c r="BR8" s="420"/>
      <c r="BS8" s="420"/>
      <c r="BT8" s="420"/>
      <c r="BU8" s="421"/>
      <c r="BV8" s="419">
        <v>456429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0.57999999999999996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22445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115487</v>
      </c>
      <c r="BO9" s="420"/>
      <c r="BP9" s="420"/>
      <c r="BQ9" s="420"/>
      <c r="BR9" s="420"/>
      <c r="BS9" s="420"/>
      <c r="BT9" s="420"/>
      <c r="BU9" s="421"/>
      <c r="BV9" s="419">
        <v>-64098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13.5</v>
      </c>
      <c r="CU9" s="417"/>
      <c r="CV9" s="417"/>
      <c r="CW9" s="417"/>
      <c r="CX9" s="417"/>
      <c r="CY9" s="417"/>
      <c r="CZ9" s="417"/>
      <c r="DA9" s="418"/>
      <c r="DB9" s="416">
        <v>14.3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23366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882</v>
      </c>
      <c r="BO10" s="420"/>
      <c r="BP10" s="420"/>
      <c r="BQ10" s="420"/>
      <c r="BR10" s="420"/>
      <c r="BS10" s="420"/>
      <c r="BT10" s="420"/>
      <c r="BU10" s="421"/>
      <c r="BV10" s="419">
        <v>29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21813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250000</v>
      </c>
      <c r="BO12" s="420"/>
      <c r="BP12" s="420"/>
      <c r="BQ12" s="420"/>
      <c r="BR12" s="420"/>
      <c r="BS12" s="420"/>
      <c r="BT12" s="420"/>
      <c r="BU12" s="421"/>
      <c r="BV12" s="419">
        <v>320000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20591</v>
      </c>
      <c r="S13" s="507"/>
      <c r="T13" s="507"/>
      <c r="U13" s="507"/>
      <c r="V13" s="508"/>
      <c r="W13" s="509" t="s">
        <v>131</v>
      </c>
      <c r="X13" s="405"/>
      <c r="Y13" s="405"/>
      <c r="Z13" s="405"/>
      <c r="AA13" s="405"/>
      <c r="AB13" s="406"/>
      <c r="AC13" s="372">
        <v>403</v>
      </c>
      <c r="AD13" s="373"/>
      <c r="AE13" s="373"/>
      <c r="AF13" s="373"/>
      <c r="AG13" s="374"/>
      <c r="AH13" s="372">
        <v>488</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-133631</v>
      </c>
      <c r="BO13" s="420"/>
      <c r="BP13" s="420"/>
      <c r="BQ13" s="420"/>
      <c r="BR13" s="420"/>
      <c r="BS13" s="420"/>
      <c r="BT13" s="420"/>
      <c r="BU13" s="421"/>
      <c r="BV13" s="419">
        <v>-384069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11.9</v>
      </c>
      <c r="CU13" s="417"/>
      <c r="CV13" s="417"/>
      <c r="CW13" s="417"/>
      <c r="CX13" s="417"/>
      <c r="CY13" s="417"/>
      <c r="CZ13" s="417"/>
      <c r="DA13" s="418"/>
      <c r="DB13" s="416">
        <v>12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22071</v>
      </c>
      <c r="S14" s="507"/>
      <c r="T14" s="507"/>
      <c r="U14" s="507"/>
      <c r="V14" s="508"/>
      <c r="W14" s="510"/>
      <c r="X14" s="408"/>
      <c r="Y14" s="408"/>
      <c r="Z14" s="408"/>
      <c r="AA14" s="408"/>
      <c r="AB14" s="409"/>
      <c r="AC14" s="499">
        <v>3.9</v>
      </c>
      <c r="AD14" s="500"/>
      <c r="AE14" s="500"/>
      <c r="AF14" s="500"/>
      <c r="AG14" s="501"/>
      <c r="AH14" s="499">
        <v>4.5999999999999996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147.5</v>
      </c>
      <c r="CU14" s="517"/>
      <c r="CV14" s="517"/>
      <c r="CW14" s="517"/>
      <c r="CX14" s="517"/>
      <c r="CY14" s="517"/>
      <c r="CZ14" s="517"/>
      <c r="DA14" s="518"/>
      <c r="DB14" s="516">
        <v>169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21034</v>
      </c>
      <c r="S15" s="507"/>
      <c r="T15" s="507"/>
      <c r="U15" s="507"/>
      <c r="V15" s="508"/>
      <c r="W15" s="509" t="s">
        <v>137</v>
      </c>
      <c r="X15" s="405"/>
      <c r="Y15" s="405"/>
      <c r="Z15" s="405"/>
      <c r="AA15" s="405"/>
      <c r="AB15" s="406"/>
      <c r="AC15" s="372">
        <v>3930</v>
      </c>
      <c r="AD15" s="373"/>
      <c r="AE15" s="373"/>
      <c r="AF15" s="373"/>
      <c r="AG15" s="374"/>
      <c r="AH15" s="372">
        <v>3682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2944603</v>
      </c>
      <c r="BO15" s="449"/>
      <c r="BP15" s="449"/>
      <c r="BQ15" s="449"/>
      <c r="BR15" s="449"/>
      <c r="BS15" s="449"/>
      <c r="BT15" s="449"/>
      <c r="BU15" s="450"/>
      <c r="BV15" s="448">
        <v>2876998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37.6</v>
      </c>
      <c r="AD16" s="500"/>
      <c r="AE16" s="500"/>
      <c r="AF16" s="500"/>
      <c r="AG16" s="501"/>
      <c r="AH16" s="499">
        <v>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5041201</v>
      </c>
      <c r="BO16" s="420"/>
      <c r="BP16" s="420"/>
      <c r="BQ16" s="420"/>
      <c r="BR16" s="420"/>
      <c r="BS16" s="420"/>
      <c r="BT16" s="420"/>
      <c r="BU16" s="421"/>
      <c r="BV16" s="419">
        <v>4992175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6120</v>
      </c>
      <c r="AD17" s="373"/>
      <c r="AE17" s="373"/>
      <c r="AF17" s="373"/>
      <c r="AG17" s="374"/>
      <c r="AH17" s="372">
        <v>6354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3721198</v>
      </c>
      <c r="BO17" s="420"/>
      <c r="BP17" s="420"/>
      <c r="BQ17" s="420"/>
      <c r="BR17" s="420"/>
      <c r="BS17" s="420"/>
      <c r="BT17" s="420"/>
      <c r="BU17" s="421"/>
      <c r="BV17" s="419">
        <v>3631196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24.39</v>
      </c>
      <c r="M18" s="472"/>
      <c r="N18" s="472"/>
      <c r="O18" s="472"/>
      <c r="P18" s="472"/>
      <c r="Q18" s="472"/>
      <c r="R18" s="473"/>
      <c r="S18" s="473"/>
      <c r="T18" s="473"/>
      <c r="U18" s="473"/>
      <c r="V18" s="474"/>
      <c r="W18" s="490"/>
      <c r="X18" s="491"/>
      <c r="Y18" s="491"/>
      <c r="Z18" s="491"/>
      <c r="AA18" s="491"/>
      <c r="AB18" s="515"/>
      <c r="AC18" s="389">
        <v>58.5</v>
      </c>
      <c r="AD18" s="390"/>
      <c r="AE18" s="390"/>
      <c r="AF18" s="390"/>
      <c r="AG18" s="475"/>
      <c r="AH18" s="389">
        <v>60.4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5481475</v>
      </c>
      <c r="BO18" s="420"/>
      <c r="BP18" s="420"/>
      <c r="BQ18" s="420"/>
      <c r="BR18" s="420"/>
      <c r="BS18" s="420"/>
      <c r="BT18" s="420"/>
      <c r="BU18" s="421"/>
      <c r="BV18" s="419">
        <v>5435083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7340564</v>
      </c>
      <c r="BO19" s="420"/>
      <c r="BP19" s="420"/>
      <c r="BQ19" s="420"/>
      <c r="BR19" s="420"/>
      <c r="BS19" s="420"/>
      <c r="BT19" s="420"/>
      <c r="BU19" s="421"/>
      <c r="BV19" s="419">
        <v>7182918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9770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13570137</v>
      </c>
      <c r="BO22" s="449"/>
      <c r="BP22" s="449"/>
      <c r="BQ22" s="449"/>
      <c r="BR22" s="449"/>
      <c r="BS22" s="449"/>
      <c r="BT22" s="449"/>
      <c r="BU22" s="450"/>
      <c r="BV22" s="448">
        <v>14308004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10043589</v>
      </c>
      <c r="BO23" s="420"/>
      <c r="BP23" s="420"/>
      <c r="BQ23" s="420"/>
      <c r="BR23" s="420"/>
      <c r="BS23" s="420"/>
      <c r="BT23" s="420"/>
      <c r="BU23" s="421"/>
      <c r="BV23" s="419">
        <v>10638453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7980</v>
      </c>
      <c r="R24" s="373"/>
      <c r="S24" s="373"/>
      <c r="T24" s="373"/>
      <c r="U24" s="373"/>
      <c r="V24" s="374"/>
      <c r="W24" s="462"/>
      <c r="X24" s="399"/>
      <c r="Y24" s="400"/>
      <c r="Z24" s="375" t="s">
        <v>162</v>
      </c>
      <c r="AA24" s="376"/>
      <c r="AB24" s="376"/>
      <c r="AC24" s="376"/>
      <c r="AD24" s="376"/>
      <c r="AE24" s="376"/>
      <c r="AF24" s="376"/>
      <c r="AG24" s="377"/>
      <c r="AH24" s="372">
        <v>163</v>
      </c>
      <c r="AI24" s="373"/>
      <c r="AJ24" s="373"/>
      <c r="AK24" s="373"/>
      <c r="AL24" s="374"/>
      <c r="AM24" s="372">
        <v>498291</v>
      </c>
      <c r="AN24" s="373"/>
      <c r="AO24" s="373"/>
      <c r="AP24" s="373"/>
      <c r="AQ24" s="373"/>
      <c r="AR24" s="374"/>
      <c r="AS24" s="372">
        <v>3057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9832650</v>
      </c>
      <c r="BO24" s="420"/>
      <c r="BP24" s="420"/>
      <c r="BQ24" s="420"/>
      <c r="BR24" s="420"/>
      <c r="BS24" s="420"/>
      <c r="BT24" s="420"/>
      <c r="BU24" s="421"/>
      <c r="BV24" s="419">
        <v>10211548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6030</v>
      </c>
      <c r="R25" s="373"/>
      <c r="S25" s="373"/>
      <c r="T25" s="373"/>
      <c r="U25" s="373"/>
      <c r="V25" s="374"/>
      <c r="W25" s="462"/>
      <c r="X25" s="399"/>
      <c r="Y25" s="400"/>
      <c r="Z25" s="375" t="s">
        <v>165</v>
      </c>
      <c r="AA25" s="376"/>
      <c r="AB25" s="376"/>
      <c r="AC25" s="376"/>
      <c r="AD25" s="376"/>
      <c r="AE25" s="376"/>
      <c r="AF25" s="376"/>
      <c r="AG25" s="377"/>
      <c r="AH25" s="372">
        <v>35</v>
      </c>
      <c r="AI25" s="373"/>
      <c r="AJ25" s="373"/>
      <c r="AK25" s="373"/>
      <c r="AL25" s="374"/>
      <c r="AM25" s="372">
        <v>107905</v>
      </c>
      <c r="AN25" s="373"/>
      <c r="AO25" s="373"/>
      <c r="AP25" s="373"/>
      <c r="AQ25" s="373"/>
      <c r="AR25" s="374"/>
      <c r="AS25" s="372">
        <v>3083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2338382</v>
      </c>
      <c r="BO25" s="449"/>
      <c r="BP25" s="449"/>
      <c r="BQ25" s="449"/>
      <c r="BR25" s="449"/>
      <c r="BS25" s="449"/>
      <c r="BT25" s="449"/>
      <c r="BU25" s="450"/>
      <c r="BV25" s="448">
        <v>3029849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5290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12204</v>
      </c>
      <c r="AN26" s="373"/>
      <c r="AO26" s="373"/>
      <c r="AP26" s="373"/>
      <c r="AQ26" s="373"/>
      <c r="AR26" s="374"/>
      <c r="AS26" s="372">
        <v>3051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3690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39830</v>
      </c>
      <c r="AN27" s="373"/>
      <c r="AO27" s="373"/>
      <c r="AP27" s="373"/>
      <c r="AQ27" s="373"/>
      <c r="AR27" s="374"/>
      <c r="AS27" s="372">
        <v>2845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3170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1217589</v>
      </c>
      <c r="BO28" s="449"/>
      <c r="BP28" s="449"/>
      <c r="BQ28" s="449"/>
      <c r="BR28" s="449"/>
      <c r="BS28" s="449"/>
      <c r="BT28" s="449"/>
      <c r="BU28" s="450"/>
      <c r="BV28" s="448">
        <v>1216707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3030</v>
      </c>
      <c r="R29" s="373"/>
      <c r="S29" s="373"/>
      <c r="T29" s="373"/>
      <c r="U29" s="373"/>
      <c r="V29" s="374"/>
      <c r="W29" s="463"/>
      <c r="X29" s="464"/>
      <c r="Y29" s="465"/>
      <c r="Z29" s="375" t="s">
        <v>177</v>
      </c>
      <c r="AA29" s="376"/>
      <c r="AB29" s="376"/>
      <c r="AC29" s="376"/>
      <c r="AD29" s="376"/>
      <c r="AE29" s="376"/>
      <c r="AF29" s="376"/>
      <c r="AG29" s="377"/>
      <c r="AH29" s="372">
        <v>177</v>
      </c>
      <c r="AI29" s="373"/>
      <c r="AJ29" s="373"/>
      <c r="AK29" s="373"/>
      <c r="AL29" s="374"/>
      <c r="AM29" s="372">
        <v>538121</v>
      </c>
      <c r="AN29" s="373"/>
      <c r="AO29" s="373"/>
      <c r="AP29" s="373"/>
      <c r="AQ29" s="373"/>
      <c r="AR29" s="374"/>
      <c r="AS29" s="372">
        <v>3040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199017</v>
      </c>
      <c r="BO29" s="420"/>
      <c r="BP29" s="420"/>
      <c r="BQ29" s="420"/>
      <c r="BR29" s="420"/>
      <c r="BS29" s="420"/>
      <c r="BT29" s="420"/>
      <c r="BU29" s="421"/>
      <c r="BV29" s="419">
        <v>160647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257326</v>
      </c>
      <c r="BO30" s="454"/>
      <c r="BP30" s="454"/>
      <c r="BQ30" s="454"/>
      <c r="BR30" s="454"/>
      <c r="BS30" s="454"/>
      <c r="BT30" s="454"/>
      <c r="BU30" s="455"/>
      <c r="BV30" s="453">
        <v>248730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多度津町公共下水道事業会計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中讃広域行政事務組合（一般会計）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（公財）多度津町文化体育振興事業団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直営診療所特別会計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中讃広域行政事務組合（仲善クリーンセンター特別会計）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多度津町土地開発公社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中讃広域行政事務組合（クリントピア丸亀特別会計）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中讃広域行政事務組合（瀬戸グリーンセンター特別会計）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香川県市町総合事務組合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香川県後期高齢者医療広域連合（一般会計）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香川県後期高齢者医療広域連合（後期高齢者医療事業）</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香川県広域水道企業団（水道事業会計）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香川県広域水道企業団（工業用水道事業会計）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dYozgvqUjrc0Yf71RUjfXvbYiRuud8osGISoDy1pX5qQkl5NHrVOou+Loik8bSRGtSpthaQd865wGg5C4NvLQ==" saltValue="qdnq8WKQC0CLfladGAvI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534</v>
      </c>
      <c r="D34" s="1151"/>
      <c r="E34" s="1152"/>
      <c r="F34" s="32">
        <v>9.26</v>
      </c>
      <c r="G34" s="33">
        <v>10.78</v>
      </c>
      <c r="H34" s="33">
        <v>9.1</v>
      </c>
      <c r="I34" s="33">
        <v>7.87</v>
      </c>
      <c r="J34" s="34">
        <v>9.7899999999999991</v>
      </c>
      <c r="K34" s="22"/>
      <c r="L34" s="22"/>
      <c r="M34" s="22"/>
      <c r="N34" s="22"/>
      <c r="O34" s="22"/>
      <c r="P34" s="22"/>
    </row>
    <row r="35" spans="1:16" ht="39" customHeight="1" x14ac:dyDescent="0.15">
      <c r="A35" s="22"/>
      <c r="B35" s="35"/>
      <c r="C35" s="1145" t="s">
        <v>535</v>
      </c>
      <c r="D35" s="1146"/>
      <c r="E35" s="1147"/>
      <c r="F35" s="36">
        <v>1.08</v>
      </c>
      <c r="G35" s="37">
        <v>1.69</v>
      </c>
      <c r="H35" s="37">
        <v>3.11</v>
      </c>
      <c r="I35" s="37">
        <v>3.22</v>
      </c>
      <c r="J35" s="38">
        <v>2.48</v>
      </c>
      <c r="K35" s="22"/>
      <c r="L35" s="22"/>
      <c r="M35" s="22"/>
      <c r="N35" s="22"/>
      <c r="O35" s="22"/>
      <c r="P35" s="22"/>
    </row>
    <row r="36" spans="1:16" ht="39" customHeight="1" x14ac:dyDescent="0.15">
      <c r="A36" s="22"/>
      <c r="B36" s="35"/>
      <c r="C36" s="1145" t="s">
        <v>536</v>
      </c>
      <c r="D36" s="1146"/>
      <c r="E36" s="1147"/>
      <c r="F36" s="36">
        <v>3.29</v>
      </c>
      <c r="G36" s="37">
        <v>3.05</v>
      </c>
      <c r="H36" s="37">
        <v>3.4</v>
      </c>
      <c r="I36" s="37">
        <v>2.97</v>
      </c>
      <c r="J36" s="38">
        <v>2.27</v>
      </c>
      <c r="K36" s="22"/>
      <c r="L36" s="22"/>
      <c r="M36" s="22"/>
      <c r="N36" s="22"/>
      <c r="O36" s="22"/>
      <c r="P36" s="22"/>
    </row>
    <row r="37" spans="1:16" ht="39" customHeight="1" x14ac:dyDescent="0.15">
      <c r="A37" s="22"/>
      <c r="B37" s="35"/>
      <c r="C37" s="1145" t="s">
        <v>537</v>
      </c>
      <c r="D37" s="1146"/>
      <c r="E37" s="1147"/>
      <c r="F37" s="36" t="s">
        <v>486</v>
      </c>
      <c r="G37" s="37" t="s">
        <v>486</v>
      </c>
      <c r="H37" s="37" t="s">
        <v>486</v>
      </c>
      <c r="I37" s="37" t="s">
        <v>486</v>
      </c>
      <c r="J37" s="38">
        <v>1.54</v>
      </c>
      <c r="K37" s="22"/>
      <c r="L37" s="22"/>
      <c r="M37" s="22"/>
      <c r="N37" s="22"/>
      <c r="O37" s="22"/>
      <c r="P37" s="22"/>
    </row>
    <row r="38" spans="1:16" ht="39" customHeight="1" x14ac:dyDescent="0.15">
      <c r="A38" s="22"/>
      <c r="B38" s="35"/>
      <c r="C38" s="1145" t="s">
        <v>538</v>
      </c>
      <c r="D38" s="1146"/>
      <c r="E38" s="1147"/>
      <c r="F38" s="36">
        <v>0.06</v>
      </c>
      <c r="G38" s="37">
        <v>0.04</v>
      </c>
      <c r="H38" s="37">
        <v>0.04</v>
      </c>
      <c r="I38" s="37">
        <v>0.06</v>
      </c>
      <c r="J38" s="38">
        <v>7.0000000000000007E-2</v>
      </c>
      <c r="K38" s="22"/>
      <c r="L38" s="22"/>
      <c r="M38" s="22"/>
      <c r="N38" s="22"/>
      <c r="O38" s="22"/>
      <c r="P38" s="22"/>
    </row>
    <row r="39" spans="1:16" ht="39" customHeight="1" x14ac:dyDescent="0.15">
      <c r="A39" s="22"/>
      <c r="B39" s="35"/>
      <c r="C39" s="1145" t="s">
        <v>539</v>
      </c>
      <c r="D39" s="1146"/>
      <c r="E39" s="1147"/>
      <c r="F39" s="36">
        <v>0.03</v>
      </c>
      <c r="G39" s="37">
        <v>0.03</v>
      </c>
      <c r="H39" s="37">
        <v>0.02</v>
      </c>
      <c r="I39" s="37">
        <v>0</v>
      </c>
      <c r="J39" s="38">
        <v>0.05</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v>0.23</v>
      </c>
      <c r="G43" s="42">
        <v>0.69</v>
      </c>
      <c r="H43" s="42">
        <v>0.28999999999999998</v>
      </c>
      <c r="I43" s="42">
        <v>1.45</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FWCVecLoSu8hD2sW0GWfirvWlgAoPPtZlspguXwGwO2Xoua/c/K9UX4MRTonWYWNFV9OPQ+1faJ1jRu2ZXFxA==" saltValue="S8Rf9vX7ghImHPW24/fC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985</v>
      </c>
      <c r="L45" s="60">
        <v>1011</v>
      </c>
      <c r="M45" s="60">
        <v>1042</v>
      </c>
      <c r="N45" s="60">
        <v>1041</v>
      </c>
      <c r="O45" s="61">
        <v>1006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375</v>
      </c>
      <c r="L48" s="64">
        <v>376</v>
      </c>
      <c r="M48" s="64">
        <v>353</v>
      </c>
      <c r="N48" s="64">
        <v>407</v>
      </c>
      <c r="O48" s="65">
        <v>251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120</v>
      </c>
      <c r="L49" s="64">
        <v>126</v>
      </c>
      <c r="M49" s="64">
        <v>106</v>
      </c>
      <c r="N49" s="64">
        <v>121</v>
      </c>
      <c r="O49" s="65">
        <v>109</v>
      </c>
      <c r="P49" s="48"/>
      <c r="Q49" s="48"/>
      <c r="R49" s="48"/>
      <c r="S49" s="48"/>
      <c r="T49" s="48"/>
      <c r="U49" s="48"/>
    </row>
    <row r="50" spans="1:21" ht="30.75" customHeight="1" x14ac:dyDescent="0.15">
      <c r="A50" s="48"/>
      <c r="B50" s="1178"/>
      <c r="C50" s="1179"/>
      <c r="D50" s="62"/>
      <c r="E50" s="1155" t="s">
        <v>15</v>
      </c>
      <c r="F50" s="1155"/>
      <c r="G50" s="1155"/>
      <c r="H50" s="1155"/>
      <c r="I50" s="1155"/>
      <c r="J50" s="1156"/>
      <c r="K50" s="63">
        <v>18</v>
      </c>
      <c r="L50" s="64">
        <v>19</v>
      </c>
      <c r="M50" s="64">
        <v>38</v>
      </c>
      <c r="N50" s="64">
        <v>56</v>
      </c>
      <c r="O50" s="65">
        <v>64</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3</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960</v>
      </c>
      <c r="L52" s="64">
        <v>968</v>
      </c>
      <c r="M52" s="64">
        <v>986</v>
      </c>
      <c r="N52" s="64">
        <v>969</v>
      </c>
      <c r="O52" s="65">
        <v>881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538</v>
      </c>
      <c r="L53" s="69">
        <v>567</v>
      </c>
      <c r="M53" s="69">
        <v>553</v>
      </c>
      <c r="N53" s="69">
        <v>656</v>
      </c>
      <c r="O53" s="70">
        <v>550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cowROgT+R/nAbh5qBN+CLHmZZLXBDs0RVub0xq4KyRdLNTUfMs96UjO2qiYsed2GjVdzmsEoQsiNoPCzAF+w==" saltValue="CJu9Lws7I9F0kpec+tSH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12538</v>
      </c>
      <c r="J41" s="344">
        <v>15176</v>
      </c>
      <c r="K41" s="344">
        <v>14826</v>
      </c>
      <c r="L41" s="344">
        <v>14308</v>
      </c>
      <c r="M41" s="345">
        <v>13570</v>
      </c>
    </row>
    <row r="42" spans="2:13" ht="27.75" customHeight="1" x14ac:dyDescent="0.15">
      <c r="B42" s="1186"/>
      <c r="C42" s="1187"/>
      <c r="D42" s="106"/>
      <c r="E42" s="1190" t="s">
        <v>32</v>
      </c>
      <c r="F42" s="1190"/>
      <c r="G42" s="1190"/>
      <c r="H42" s="1191"/>
      <c r="I42" s="346">
        <v>692</v>
      </c>
      <c r="J42" s="347">
        <v>674</v>
      </c>
      <c r="K42" s="347">
        <v>636</v>
      </c>
      <c r="L42" s="347">
        <v>581</v>
      </c>
      <c r="M42" s="348">
        <v>524</v>
      </c>
    </row>
    <row r="43" spans="2:13" ht="27.75" customHeight="1" x14ac:dyDescent="0.15">
      <c r="B43" s="1186"/>
      <c r="C43" s="1187"/>
      <c r="D43" s="106"/>
      <c r="E43" s="1190" t="s">
        <v>33</v>
      </c>
      <c r="F43" s="1190"/>
      <c r="G43" s="1190"/>
      <c r="H43" s="1191"/>
      <c r="I43" s="346">
        <v>5212</v>
      </c>
      <c r="J43" s="347">
        <v>5138</v>
      </c>
      <c r="K43" s="347">
        <v>4632</v>
      </c>
      <c r="L43" s="347">
        <v>4830</v>
      </c>
      <c r="M43" s="348">
        <v>4447</v>
      </c>
    </row>
    <row r="44" spans="2:13" ht="27.75" customHeight="1" x14ac:dyDescent="0.15">
      <c r="B44" s="1186"/>
      <c r="C44" s="1187"/>
      <c r="D44" s="106"/>
      <c r="E44" s="1190" t="s">
        <v>34</v>
      </c>
      <c r="F44" s="1190"/>
      <c r="G44" s="1190"/>
      <c r="H44" s="1191"/>
      <c r="I44" s="346">
        <v>959</v>
      </c>
      <c r="J44" s="347">
        <v>953</v>
      </c>
      <c r="K44" s="347">
        <v>787</v>
      </c>
      <c r="L44" s="347">
        <v>692</v>
      </c>
      <c r="M44" s="348">
        <v>556</v>
      </c>
    </row>
    <row r="45" spans="2:13" ht="27.75" customHeight="1" x14ac:dyDescent="0.15">
      <c r="B45" s="1186"/>
      <c r="C45" s="1187"/>
      <c r="D45" s="106"/>
      <c r="E45" s="1190" t="s">
        <v>35</v>
      </c>
      <c r="F45" s="1190"/>
      <c r="G45" s="1190"/>
      <c r="H45" s="1191"/>
      <c r="I45" s="346">
        <v>1307</v>
      </c>
      <c r="J45" s="347">
        <v>1258</v>
      </c>
      <c r="K45" s="347">
        <v>1153</v>
      </c>
      <c r="L45" s="347">
        <v>1121</v>
      </c>
      <c r="M45" s="348">
        <v>1128</v>
      </c>
    </row>
    <row r="46" spans="2:13" ht="27.75" customHeight="1" x14ac:dyDescent="0.15">
      <c r="B46" s="1186"/>
      <c r="C46" s="1187"/>
      <c r="D46" s="107"/>
      <c r="E46" s="1190" t="s">
        <v>36</v>
      </c>
      <c r="F46" s="1190"/>
      <c r="G46" s="1190"/>
      <c r="H46" s="1191"/>
      <c r="I46" s="346">
        <v>924</v>
      </c>
      <c r="J46" s="347">
        <v>816</v>
      </c>
      <c r="K46" s="347">
        <v>707</v>
      </c>
      <c r="L46" s="347">
        <v>598</v>
      </c>
      <c r="M46" s="348">
        <v>488</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2414</v>
      </c>
      <c r="J50" s="347">
        <v>2172</v>
      </c>
      <c r="K50" s="347">
        <v>2278</v>
      </c>
      <c r="L50" s="347">
        <v>2387</v>
      </c>
      <c r="M50" s="348">
        <v>2485</v>
      </c>
    </row>
    <row r="51" spans="2:13" ht="27.75" customHeight="1" x14ac:dyDescent="0.15">
      <c r="B51" s="1186"/>
      <c r="C51" s="1187"/>
      <c r="D51" s="106"/>
      <c r="E51" s="1190" t="s">
        <v>42</v>
      </c>
      <c r="F51" s="1190"/>
      <c r="G51" s="1190"/>
      <c r="H51" s="1191"/>
      <c r="I51" s="346">
        <v>860</v>
      </c>
      <c r="J51" s="347">
        <v>794</v>
      </c>
      <c r="K51" s="347">
        <v>743</v>
      </c>
      <c r="L51" s="347">
        <v>702</v>
      </c>
      <c r="M51" s="348">
        <v>775</v>
      </c>
    </row>
    <row r="52" spans="2:13" ht="27.75" customHeight="1" x14ac:dyDescent="0.15">
      <c r="B52" s="1188"/>
      <c r="C52" s="1189"/>
      <c r="D52" s="106"/>
      <c r="E52" s="1190" t="s">
        <v>43</v>
      </c>
      <c r="F52" s="1190"/>
      <c r="G52" s="1190"/>
      <c r="H52" s="1191"/>
      <c r="I52" s="346">
        <v>11259</v>
      </c>
      <c r="J52" s="347">
        <v>11942</v>
      </c>
      <c r="K52" s="347">
        <v>11398</v>
      </c>
      <c r="L52" s="347">
        <v>10766</v>
      </c>
      <c r="M52" s="348">
        <v>10052</v>
      </c>
    </row>
    <row r="53" spans="2:13" ht="27.75" customHeight="1" thickBot="1" x14ac:dyDescent="0.2">
      <c r="B53" s="1192" t="s">
        <v>19</v>
      </c>
      <c r="C53" s="1193"/>
      <c r="D53" s="110"/>
      <c r="E53" s="1194" t="s">
        <v>44</v>
      </c>
      <c r="F53" s="1194"/>
      <c r="G53" s="1194"/>
      <c r="H53" s="1195"/>
      <c r="I53" s="349">
        <v>7098</v>
      </c>
      <c r="J53" s="350">
        <v>9106</v>
      </c>
      <c r="K53" s="350">
        <v>8321</v>
      </c>
      <c r="L53" s="350">
        <v>8275</v>
      </c>
      <c r="M53" s="351">
        <v>7401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hJDgI8gRQweVRTEcrNVkSI94G5045USGtSzi3b4JnYgWB5h/y6jYrEY0GnEYeEo/gDOZ5CnGTMxQfmBVNg/EA==" saltValue="lVDycD5+e9og08fBQVK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1237</v>
      </c>
      <c r="G55" s="352">
        <v>1217</v>
      </c>
      <c r="H55" s="353">
        <v>1218</v>
      </c>
    </row>
    <row r="56" spans="2:8" ht="52.5" customHeight="1" x14ac:dyDescent="0.15">
      <c r="B56" s="122"/>
      <c r="C56" s="1213" t="s">
        <v>47</v>
      </c>
      <c r="D56" s="1213"/>
      <c r="E56" s="1214"/>
      <c r="F56" s="354">
        <v>131</v>
      </c>
      <c r="G56" s="354">
        <v>161</v>
      </c>
      <c r="H56" s="355">
        <v>199</v>
      </c>
    </row>
    <row r="57" spans="2:8" ht="53.25" customHeight="1" x14ac:dyDescent="0.15">
      <c r="B57" s="122"/>
      <c r="C57" s="1215" t="s">
        <v>48</v>
      </c>
      <c r="D57" s="1215"/>
      <c r="E57" s="1216"/>
      <c r="F57" s="356">
        <v>196</v>
      </c>
      <c r="G57" s="356">
        <v>249</v>
      </c>
      <c r="H57" s="357">
        <v>257</v>
      </c>
    </row>
    <row r="58" spans="2:8" ht="45.75" customHeight="1" x14ac:dyDescent="0.15">
      <c r="B58" s="123"/>
      <c r="C58" s="1203" t="s">
        <v>561</v>
      </c>
      <c r="D58" s="1204"/>
      <c r="E58" s="1205"/>
      <c r="F58" s="358">
        <v>101</v>
      </c>
      <c r="G58" s="358">
        <v>99</v>
      </c>
      <c r="H58" s="359">
        <v>97</v>
      </c>
    </row>
    <row r="59" spans="2:8" ht="45.75" customHeight="1" x14ac:dyDescent="0.15">
      <c r="B59" s="123"/>
      <c r="C59" s="1203" t="s">
        <v>562</v>
      </c>
      <c r="D59" s="1204"/>
      <c r="E59" s="1205"/>
      <c r="F59" s="358">
        <v>47</v>
      </c>
      <c r="G59" s="358">
        <v>60</v>
      </c>
      <c r="H59" s="359">
        <v>90</v>
      </c>
    </row>
    <row r="60" spans="2:8" ht="45.75" customHeight="1" x14ac:dyDescent="0.15">
      <c r="B60" s="123"/>
      <c r="C60" s="1203" t="s">
        <v>563</v>
      </c>
      <c r="D60" s="1204"/>
      <c r="E60" s="1205"/>
      <c r="F60" s="358">
        <v>29</v>
      </c>
      <c r="G60" s="358">
        <v>29</v>
      </c>
      <c r="H60" s="359">
        <v>29</v>
      </c>
    </row>
    <row r="61" spans="2:8" ht="45.75" customHeight="1" x14ac:dyDescent="0.15">
      <c r="B61" s="123"/>
      <c r="C61" s="1203" t="s">
        <v>564</v>
      </c>
      <c r="D61" s="1204"/>
      <c r="E61" s="1205"/>
      <c r="F61" s="358" t="s">
        <v>547</v>
      </c>
      <c r="G61" s="358" t="s">
        <v>547</v>
      </c>
      <c r="H61" s="359">
        <v>16</v>
      </c>
    </row>
    <row r="62" spans="2:8" ht="45.75" customHeight="1" thickBot="1" x14ac:dyDescent="0.2">
      <c r="B62" s="124"/>
      <c r="C62" s="1206" t="s">
        <v>565</v>
      </c>
      <c r="D62" s="1207"/>
      <c r="E62" s="1208"/>
      <c r="F62" s="360">
        <v>11</v>
      </c>
      <c r="G62" s="360">
        <v>11</v>
      </c>
      <c r="H62" s="361">
        <v>11</v>
      </c>
    </row>
    <row r="63" spans="2:8" ht="52.5" customHeight="1" thickBot="1" x14ac:dyDescent="0.2">
      <c r="B63" s="125"/>
      <c r="C63" s="1209" t="s">
        <v>49</v>
      </c>
      <c r="D63" s="1209"/>
      <c r="E63" s="1210"/>
      <c r="F63" s="362">
        <v>1564</v>
      </c>
      <c r="G63" s="362">
        <v>1626</v>
      </c>
      <c r="H63" s="363">
        <v>1674</v>
      </c>
    </row>
    <row r="64" spans="2:8" x14ac:dyDescent="0.15"/>
  </sheetData>
  <sheetProtection algorithmName="SHA-512" hashValue="mCuoVhhw385t3Rco/bZTCI6zQFUBlKHzVZx7twT6TaijSXl8Wu00P1LmyRlsFZuyJ/6cGsVPozzwy95O6L57UQ==" saltValue="6iVgJhnkYgU3jX+q+tvk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64577</v>
      </c>
      <c r="E3" s="144"/>
      <c r="F3" s="145">
        <v>53895</v>
      </c>
      <c r="G3" s="146"/>
      <c r="H3" s="147"/>
    </row>
    <row r="4" spans="1:8" x14ac:dyDescent="0.15">
      <c r="A4" s="148"/>
      <c r="B4" s="149"/>
      <c r="C4" s="150"/>
      <c r="D4" s="151">
        <v>43388</v>
      </c>
      <c r="E4" s="152"/>
      <c r="F4" s="153">
        <v>31224</v>
      </c>
      <c r="G4" s="154"/>
      <c r="H4" s="155"/>
    </row>
    <row r="5" spans="1:8" x14ac:dyDescent="0.15">
      <c r="A5" s="136" t="s">
        <v>518</v>
      </c>
      <c r="B5" s="141"/>
      <c r="C5" s="142"/>
      <c r="D5" s="143">
        <v>194857</v>
      </c>
      <c r="E5" s="144"/>
      <c r="F5" s="145">
        <v>56181</v>
      </c>
      <c r="G5" s="146"/>
      <c r="H5" s="147"/>
    </row>
    <row r="6" spans="1:8" x14ac:dyDescent="0.15">
      <c r="A6" s="148"/>
      <c r="B6" s="149"/>
      <c r="C6" s="150"/>
      <c r="D6" s="151">
        <v>147840</v>
      </c>
      <c r="E6" s="152"/>
      <c r="F6" s="153">
        <v>32039</v>
      </c>
      <c r="G6" s="154"/>
      <c r="H6" s="155"/>
    </row>
    <row r="7" spans="1:8" x14ac:dyDescent="0.15">
      <c r="A7" s="136" t="s">
        <v>519</v>
      </c>
      <c r="B7" s="141"/>
      <c r="C7" s="142"/>
      <c r="D7" s="143">
        <v>59184</v>
      </c>
      <c r="E7" s="144"/>
      <c r="F7" s="145">
        <v>47730</v>
      </c>
      <c r="G7" s="146"/>
      <c r="H7" s="147"/>
    </row>
    <row r="8" spans="1:8" x14ac:dyDescent="0.15">
      <c r="A8" s="148"/>
      <c r="B8" s="149"/>
      <c r="C8" s="150"/>
      <c r="D8" s="151">
        <v>26944</v>
      </c>
      <c r="E8" s="152"/>
      <c r="F8" s="153">
        <v>26378</v>
      </c>
      <c r="G8" s="154"/>
      <c r="H8" s="155"/>
    </row>
    <row r="9" spans="1:8" x14ac:dyDescent="0.15">
      <c r="A9" s="136" t="s">
        <v>520</v>
      </c>
      <c r="B9" s="141"/>
      <c r="C9" s="142"/>
      <c r="D9" s="143">
        <v>45313</v>
      </c>
      <c r="E9" s="144"/>
      <c r="F9" s="145">
        <v>61921</v>
      </c>
      <c r="G9" s="146"/>
      <c r="H9" s="147"/>
    </row>
    <row r="10" spans="1:8" x14ac:dyDescent="0.15">
      <c r="A10" s="148"/>
      <c r="B10" s="149"/>
      <c r="C10" s="150"/>
      <c r="D10" s="151">
        <v>21144</v>
      </c>
      <c r="E10" s="152"/>
      <c r="F10" s="153">
        <v>34719</v>
      </c>
      <c r="G10" s="154"/>
      <c r="H10" s="155"/>
    </row>
    <row r="11" spans="1:8" x14ac:dyDescent="0.15">
      <c r="A11" s="136" t="s">
        <v>521</v>
      </c>
      <c r="B11" s="141"/>
      <c r="C11" s="142"/>
      <c r="D11" s="143">
        <v>21664</v>
      </c>
      <c r="E11" s="144"/>
      <c r="F11" s="145">
        <v>62764</v>
      </c>
      <c r="G11" s="146"/>
      <c r="H11" s="147"/>
    </row>
    <row r="12" spans="1:8" x14ac:dyDescent="0.15">
      <c r="A12" s="148"/>
      <c r="B12" s="149"/>
      <c r="C12" s="156"/>
      <c r="D12" s="151">
        <v>17416</v>
      </c>
      <c r="E12" s="152"/>
      <c r="F12" s="153">
        <v>36476</v>
      </c>
      <c r="G12" s="154"/>
      <c r="H12" s="155"/>
    </row>
    <row r="13" spans="1:8" x14ac:dyDescent="0.15">
      <c r="A13" s="136"/>
      <c r="B13" s="141"/>
      <c r="C13" s="157"/>
      <c r="D13" s="158">
        <v>77119</v>
      </c>
      <c r="E13" s="159"/>
      <c r="F13" s="160">
        <v>56498</v>
      </c>
      <c r="G13" s="161"/>
      <c r="H13" s="147"/>
    </row>
    <row r="14" spans="1:8" x14ac:dyDescent="0.15">
      <c r="A14" s="148"/>
      <c r="B14" s="149"/>
      <c r="C14" s="150"/>
      <c r="D14" s="151">
        <v>51346</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9.26</v>
      </c>
      <c r="C19" s="162">
        <f>ROUND(VALUE(SUBSTITUTE(実質収支比率等に係る経年分析!G$48,"▲","-")),2)</f>
        <v>10.78</v>
      </c>
      <c r="D19" s="162">
        <f>ROUND(VALUE(SUBSTITUTE(実質収支比率等に係る経年分析!H$48,"▲","-")),2)</f>
        <v>9.11</v>
      </c>
      <c r="E19" s="162">
        <f>ROUND(VALUE(SUBSTITUTE(実質収支比率等に係る経年分析!I$48,"▲","-")),2)</f>
        <v>7.87</v>
      </c>
      <c r="F19" s="162">
        <f>ROUND(VALUE(SUBSTITUTE(実質収支比率等に係る経年分析!J$48,"▲","-")),2)</f>
        <v>9.8000000000000007</v>
      </c>
    </row>
    <row r="20" spans="1:11" x14ac:dyDescent="0.15">
      <c r="A20" s="162" t="s">
        <v>53</v>
      </c>
      <c r="B20" s="162">
        <f>ROUND(VALUE(SUBSTITUTE(実質収支比率等に係る経年分析!F$47,"▲","-")),2)</f>
        <v>24.61</v>
      </c>
      <c r="C20" s="162">
        <f>ROUND(VALUE(SUBSTITUTE(実質収支比率等に係る経年分析!G$47,"▲","-")),2)</f>
        <v>20.149999999999999</v>
      </c>
      <c r="D20" s="162">
        <f>ROUND(VALUE(SUBSTITUTE(実質収支比率等に係る経年分析!H$47,"▲","-")),2)</f>
        <v>21.64</v>
      </c>
      <c r="E20" s="162">
        <f>ROUND(VALUE(SUBSTITUTE(実質収支比率等に係る経年分析!I$47,"▲","-")),2)</f>
        <v>20.98</v>
      </c>
      <c r="F20" s="162">
        <f>ROUND(VALUE(SUBSTITUTE(実質収支比率等に係る経年分析!J$47,"▲","-")),2)</f>
        <v>20.86</v>
      </c>
    </row>
    <row r="21" spans="1:11" x14ac:dyDescent="0.15">
      <c r="A21" s="162" t="s">
        <v>54</v>
      </c>
      <c r="B21" s="162">
        <f>IF(ISNUMBER(VALUE(SUBSTITUTE(実質収支比率等に係る経年分析!F$49,"▲","-"))),ROUND(VALUE(SUBSTITUTE(実質収支比率等に係る経年分析!F$49,"▲","-")),2),NA())</f>
        <v>-6.17</v>
      </c>
      <c r="C21" s="162">
        <f>IF(ISNUMBER(VALUE(SUBSTITUTE(実質収支比率等に係る経年分析!G$49,"▲","-"))),ROUND(VALUE(SUBSTITUTE(実質収支比率等に係る経年分析!G$49,"▲","-")),2),NA())</f>
        <v>-6.57</v>
      </c>
      <c r="D21" s="162">
        <f>IF(ISNUMBER(VALUE(SUBSTITUTE(実質収支比率等に係る経年分析!H$49,"▲","-"))),ROUND(VALUE(SUBSTITUTE(実質収支比率等に係る経年分析!H$49,"▲","-")),2),NA())</f>
        <v>-7.26</v>
      </c>
      <c r="E21" s="162">
        <f>IF(ISNUMBER(VALUE(SUBSTITUTE(実質収支比率等に係る経年分析!I$49,"▲","-"))),ROUND(VALUE(SUBSTITUTE(実質収支比率等に係る経年分析!I$49,"▲","-")),2),NA())</f>
        <v>-6.62</v>
      </c>
      <c r="F21" s="162">
        <f>IF(ISNUMBER(VALUE(SUBSTITUTE(実質収支比率等に係る経年分析!J$49,"▲","-"))),ROUND(VALUE(SUBSTITUTE(実質収支比率等に係る経年分析!J$49,"▲","-")),2),NA())</f>
        <v>-2.29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0.28999999999999998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直営診療所特別会計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多度津町公共下水道事業会計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2.27</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9.7899999999999991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960</v>
      </c>
      <c r="E42" s="164"/>
      <c r="F42" s="164"/>
      <c r="G42" s="164">
        <f>'実質公債費比率（分子）の構造'!L$52</f>
        <v>968</v>
      </c>
      <c r="H42" s="164"/>
      <c r="I42" s="164"/>
      <c r="J42" s="164">
        <f>'実質公債費比率（分子）の構造'!M$52</f>
        <v>986</v>
      </c>
      <c r="K42" s="164"/>
      <c r="L42" s="164"/>
      <c r="M42" s="164">
        <f>'実質公債費比率（分子）の構造'!N$52</f>
        <v>969</v>
      </c>
      <c r="N42" s="164"/>
      <c r="O42" s="164"/>
      <c r="P42" s="164">
        <f>'実質公債費比率（分子）の構造'!O$52</f>
        <v>881</v>
      </c>
    </row>
    <row r="43" spans="1:16" x14ac:dyDescent="0.15">
      <c r="A43" s="164" t="s">
        <v>16</v>
      </c>
      <c r="B43" s="164">
        <f>'実質公債費比率（分子）の構造'!K$51</f>
        <v>0</v>
      </c>
      <c r="C43" s="164"/>
      <c r="D43" s="164"/>
      <c r="E43" s="164">
        <f>'実質公債費比率（分子）の構造'!L$51</f>
        <v>3</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18</v>
      </c>
      <c r="C44" s="164"/>
      <c r="D44" s="164"/>
      <c r="E44" s="164">
        <f>'実質公債費比率（分子）の構造'!L$50</f>
        <v>19</v>
      </c>
      <c r="F44" s="164"/>
      <c r="G44" s="164"/>
      <c r="H44" s="164">
        <f>'実質公債費比率（分子）の構造'!M$50</f>
        <v>38</v>
      </c>
      <c r="I44" s="164"/>
      <c r="J44" s="164"/>
      <c r="K44" s="164">
        <f>'実質公債費比率（分子）の構造'!N$50</f>
        <v>56</v>
      </c>
      <c r="L44" s="164"/>
      <c r="M44" s="164"/>
      <c r="N44" s="164">
        <f>'実質公債費比率（分子）の構造'!O$50</f>
        <v>64</v>
      </c>
      <c r="O44" s="164"/>
      <c r="P44" s="164"/>
    </row>
    <row r="45" spans="1:16" x14ac:dyDescent="0.15">
      <c r="A45" s="164" t="s">
        <v>63</v>
      </c>
      <c r="B45" s="164">
        <f>'実質公債費比率（分子）の構造'!K$49</f>
        <v>120</v>
      </c>
      <c r="C45" s="164"/>
      <c r="D45" s="164"/>
      <c r="E45" s="164">
        <f>'実質公債費比率（分子）の構造'!L$49</f>
        <v>126</v>
      </c>
      <c r="F45" s="164"/>
      <c r="G45" s="164"/>
      <c r="H45" s="164">
        <f>'実質公債費比率（分子）の構造'!M$49</f>
        <v>106</v>
      </c>
      <c r="I45" s="164"/>
      <c r="J45" s="164"/>
      <c r="K45" s="164">
        <f>'実質公債費比率（分子）の構造'!N$49</f>
        <v>121</v>
      </c>
      <c r="L45" s="164"/>
      <c r="M45" s="164"/>
      <c r="N45" s="164">
        <f>'実質公債費比率（分子）の構造'!O$49</f>
        <v>109</v>
      </c>
      <c r="O45" s="164"/>
      <c r="P45" s="164"/>
    </row>
    <row r="46" spans="1:16" x14ac:dyDescent="0.15">
      <c r="A46" s="164" t="s">
        <v>64</v>
      </c>
      <c r="B46" s="164">
        <f>'実質公債費比率（分子）の構造'!K$48</f>
        <v>375</v>
      </c>
      <c r="C46" s="164"/>
      <c r="D46" s="164"/>
      <c r="E46" s="164">
        <f>'実質公債費比率（分子）の構造'!L$48</f>
        <v>376</v>
      </c>
      <c r="F46" s="164"/>
      <c r="G46" s="164"/>
      <c r="H46" s="164">
        <f>'実質公債費比率（分子）の構造'!M$48</f>
        <v>353</v>
      </c>
      <c r="I46" s="164"/>
      <c r="J46" s="164"/>
      <c r="K46" s="164">
        <f>'実質公債費比率（分子）の構造'!N$48</f>
        <v>407</v>
      </c>
      <c r="L46" s="164"/>
      <c r="M46" s="164"/>
      <c r="N46" s="164">
        <f>'実質公債費比率（分子）の構造'!O$48</f>
        <v>251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985</v>
      </c>
      <c r="C49" s="164"/>
      <c r="D49" s="164"/>
      <c r="E49" s="164">
        <f>'実質公債費比率（分子）の構造'!L$45</f>
        <v>1011</v>
      </c>
      <c r="F49" s="164"/>
      <c r="G49" s="164"/>
      <c r="H49" s="164">
        <f>'実質公債費比率（分子）の構造'!M$45</f>
        <v>1042</v>
      </c>
      <c r="I49" s="164"/>
      <c r="J49" s="164"/>
      <c r="K49" s="164">
        <f>'実質公債費比率（分子）の構造'!N$45</f>
        <v>1041</v>
      </c>
      <c r="L49" s="164"/>
      <c r="M49" s="164"/>
      <c r="N49" s="164">
        <f>'実質公債費比率（分子）の構造'!O$45</f>
        <v>1006</v>
      </c>
      <c r="O49" s="164"/>
      <c r="P49" s="164"/>
    </row>
    <row r="50" spans="1:16" x14ac:dyDescent="0.15">
      <c r="A50" s="164" t="s">
        <v>67</v>
      </c>
      <c r="B50" s="164" t="e">
        <f>NA()</f>
        <v>#N/A</v>
      </c>
      <c r="C50" s="164">
        <f>IF(ISNUMBER('実質公債費比率（分子）の構造'!K$53),'実質公債費比率（分子）の構造'!K$53,NA())</f>
        <v>538</v>
      </c>
      <c r="D50" s="164" t="e">
        <f>NA()</f>
        <v>#N/A</v>
      </c>
      <c r="E50" s="164" t="e">
        <f>NA()</f>
        <v>#N/A</v>
      </c>
      <c r="F50" s="164">
        <f>IF(ISNUMBER('実質公債費比率（分子）の構造'!L$53),'実質公債費比率（分子）の構造'!L$53,NA())</f>
        <v>567</v>
      </c>
      <c r="G50" s="164" t="e">
        <f>NA()</f>
        <v>#N/A</v>
      </c>
      <c r="H50" s="164" t="e">
        <f>NA()</f>
        <v>#N/A</v>
      </c>
      <c r="I50" s="164">
        <f>IF(ISNUMBER('実質公債費比率（分子）の構造'!M$53),'実質公債費比率（分子）の構造'!M$53,NA())</f>
        <v>553</v>
      </c>
      <c r="J50" s="164" t="e">
        <f>NA()</f>
        <v>#N/A</v>
      </c>
      <c r="K50" s="164" t="e">
        <f>NA()</f>
        <v>#N/A</v>
      </c>
      <c r="L50" s="164">
        <f>IF(ISNUMBER('実質公債費比率（分子）の構造'!N$53),'実質公債費比率（分子）の構造'!N$53,NA())</f>
        <v>656</v>
      </c>
      <c r="M50" s="164" t="e">
        <f>NA()</f>
        <v>#N/A</v>
      </c>
      <c r="N50" s="164" t="e">
        <f>NA()</f>
        <v>#N/A</v>
      </c>
      <c r="O50" s="164">
        <f>IF(ISNUMBER('実質公債費比率（分子）の構造'!O$53),'実質公債費比率（分子）の構造'!O$53,NA())</f>
        <v>550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11259</v>
      </c>
      <c r="E56" s="163"/>
      <c r="F56" s="163"/>
      <c r="G56" s="163">
        <f>'将来負担比率（分子）の構造'!J$52</f>
        <v>11942</v>
      </c>
      <c r="H56" s="163"/>
      <c r="I56" s="163"/>
      <c r="J56" s="163">
        <f>'将来負担比率（分子）の構造'!K$52</f>
        <v>11398</v>
      </c>
      <c r="K56" s="163"/>
      <c r="L56" s="163"/>
      <c r="M56" s="163">
        <f>'将来負担比率（分子）の構造'!L$52</f>
        <v>10766</v>
      </c>
      <c r="N56" s="163"/>
      <c r="O56" s="163"/>
      <c r="P56" s="163">
        <f>'将来負担比率（分子）の構造'!M$52</f>
        <v>10052</v>
      </c>
    </row>
    <row r="57" spans="1:16" x14ac:dyDescent="0.15">
      <c r="A57" s="163" t="s">
        <v>42</v>
      </c>
      <c r="B57" s="163"/>
      <c r="C57" s="163"/>
      <c r="D57" s="163">
        <f>'将来負担比率（分子）の構造'!I$51</f>
        <v>860</v>
      </c>
      <c r="E57" s="163"/>
      <c r="F57" s="163"/>
      <c r="G57" s="163">
        <f>'将来負担比率（分子）の構造'!J$51</f>
        <v>794</v>
      </c>
      <c r="H57" s="163"/>
      <c r="I57" s="163"/>
      <c r="J57" s="163">
        <f>'将来負担比率（分子）の構造'!K$51</f>
        <v>743</v>
      </c>
      <c r="K57" s="163"/>
      <c r="L57" s="163"/>
      <c r="M57" s="163">
        <f>'将来負担比率（分子）の構造'!L$51</f>
        <v>702</v>
      </c>
      <c r="N57" s="163"/>
      <c r="O57" s="163"/>
      <c r="P57" s="163">
        <f>'将来負担比率（分子）の構造'!M$51</f>
        <v>775</v>
      </c>
    </row>
    <row r="58" spans="1:16" x14ac:dyDescent="0.15">
      <c r="A58" s="163" t="s">
        <v>41</v>
      </c>
      <c r="B58" s="163"/>
      <c r="C58" s="163"/>
      <c r="D58" s="163">
        <f>'将来負担比率（分子）の構造'!I$50</f>
        <v>2414</v>
      </c>
      <c r="E58" s="163"/>
      <c r="F58" s="163"/>
      <c r="G58" s="163">
        <f>'将来負担比率（分子）の構造'!J$50</f>
        <v>2172</v>
      </c>
      <c r="H58" s="163"/>
      <c r="I58" s="163"/>
      <c r="J58" s="163">
        <f>'将来負担比率（分子）の構造'!K$50</f>
        <v>2278</v>
      </c>
      <c r="K58" s="163"/>
      <c r="L58" s="163"/>
      <c r="M58" s="163">
        <f>'将来負担比率（分子）の構造'!L$50</f>
        <v>2387</v>
      </c>
      <c r="N58" s="163"/>
      <c r="O58" s="163"/>
      <c r="P58" s="163">
        <f>'将来負担比率（分子）の構造'!M$50</f>
        <v>2485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924</v>
      </c>
      <c r="C61" s="163"/>
      <c r="D61" s="163"/>
      <c r="E61" s="163">
        <f>'将来負担比率（分子）の構造'!J$46</f>
        <v>816</v>
      </c>
      <c r="F61" s="163"/>
      <c r="G61" s="163"/>
      <c r="H61" s="163">
        <f>'将来負担比率（分子）の構造'!K$46</f>
        <v>707</v>
      </c>
      <c r="I61" s="163"/>
      <c r="J61" s="163"/>
      <c r="K61" s="163">
        <f>'将来負担比率（分子）の構造'!L$46</f>
        <v>598</v>
      </c>
      <c r="L61" s="163"/>
      <c r="M61" s="163"/>
      <c r="N61" s="163">
        <f>'将来負担比率（分子）の構造'!M$46</f>
        <v>488</v>
      </c>
      <c r="O61" s="163"/>
      <c r="P61" s="163"/>
    </row>
    <row r="62" spans="1:16" x14ac:dyDescent="0.15">
      <c r="A62" s="163" t="s">
        <v>35</v>
      </c>
      <c r="B62" s="163">
        <f>'将来負担比率（分子）の構造'!I$45</f>
        <v>1307</v>
      </c>
      <c r="C62" s="163"/>
      <c r="D62" s="163"/>
      <c r="E62" s="163">
        <f>'将来負担比率（分子）の構造'!J$45</f>
        <v>1258</v>
      </c>
      <c r="F62" s="163"/>
      <c r="G62" s="163"/>
      <c r="H62" s="163">
        <f>'将来負担比率（分子）の構造'!K$45</f>
        <v>1153</v>
      </c>
      <c r="I62" s="163"/>
      <c r="J62" s="163"/>
      <c r="K62" s="163">
        <f>'将来負担比率（分子）の構造'!L$45</f>
        <v>1121</v>
      </c>
      <c r="L62" s="163"/>
      <c r="M62" s="163"/>
      <c r="N62" s="163">
        <f>'将来負担比率（分子）の構造'!M$45</f>
        <v>1128</v>
      </c>
      <c r="O62" s="163"/>
      <c r="P62" s="163"/>
    </row>
    <row r="63" spans="1:16" x14ac:dyDescent="0.15">
      <c r="A63" s="163" t="s">
        <v>34</v>
      </c>
      <c r="B63" s="163">
        <f>'将来負担比率（分子）の構造'!I$44</f>
        <v>959</v>
      </c>
      <c r="C63" s="163"/>
      <c r="D63" s="163"/>
      <c r="E63" s="163">
        <f>'将来負担比率（分子）の構造'!J$44</f>
        <v>953</v>
      </c>
      <c r="F63" s="163"/>
      <c r="G63" s="163"/>
      <c r="H63" s="163">
        <f>'将来負担比率（分子）の構造'!K$44</f>
        <v>787</v>
      </c>
      <c r="I63" s="163"/>
      <c r="J63" s="163"/>
      <c r="K63" s="163">
        <f>'将来負担比率（分子）の構造'!L$44</f>
        <v>692</v>
      </c>
      <c r="L63" s="163"/>
      <c r="M63" s="163"/>
      <c r="N63" s="163">
        <f>'将来負担比率（分子）の構造'!M$44</f>
        <v>556</v>
      </c>
      <c r="O63" s="163"/>
      <c r="P63" s="163"/>
    </row>
    <row r="64" spans="1:16" x14ac:dyDescent="0.15">
      <c r="A64" s="163" t="s">
        <v>33</v>
      </c>
      <c r="B64" s="163">
        <f>'将来負担比率（分子）の構造'!I$43</f>
        <v>5212</v>
      </c>
      <c r="C64" s="163"/>
      <c r="D64" s="163"/>
      <c r="E64" s="163">
        <f>'将来負担比率（分子）の構造'!J$43</f>
        <v>5138</v>
      </c>
      <c r="F64" s="163"/>
      <c r="G64" s="163"/>
      <c r="H64" s="163">
        <f>'将来負担比率（分子）の構造'!K$43</f>
        <v>4632</v>
      </c>
      <c r="I64" s="163"/>
      <c r="J64" s="163"/>
      <c r="K64" s="163">
        <f>'将来負担比率（分子）の構造'!L$43</f>
        <v>4830</v>
      </c>
      <c r="L64" s="163"/>
      <c r="M64" s="163"/>
      <c r="N64" s="163">
        <f>'将来負担比率（分子）の構造'!M$43</f>
        <v>4447</v>
      </c>
      <c r="O64" s="163"/>
      <c r="P64" s="163"/>
    </row>
    <row r="65" spans="1:16" x14ac:dyDescent="0.15">
      <c r="A65" s="163" t="s">
        <v>32</v>
      </c>
      <c r="B65" s="163">
        <f>'将来負担比率（分子）の構造'!I$42</f>
        <v>692</v>
      </c>
      <c r="C65" s="163"/>
      <c r="D65" s="163"/>
      <c r="E65" s="163">
        <f>'将来負担比率（分子）の構造'!J$42</f>
        <v>674</v>
      </c>
      <c r="F65" s="163"/>
      <c r="G65" s="163"/>
      <c r="H65" s="163">
        <f>'将来負担比率（分子）の構造'!K$42</f>
        <v>636</v>
      </c>
      <c r="I65" s="163"/>
      <c r="J65" s="163"/>
      <c r="K65" s="163">
        <f>'将来負担比率（分子）の構造'!L$42</f>
        <v>581</v>
      </c>
      <c r="L65" s="163"/>
      <c r="M65" s="163"/>
      <c r="N65" s="163">
        <f>'将来負担比率（分子）の構造'!M$42</f>
        <v>524</v>
      </c>
      <c r="O65" s="163"/>
      <c r="P65" s="163"/>
    </row>
    <row r="66" spans="1:16" x14ac:dyDescent="0.15">
      <c r="A66" s="163" t="s">
        <v>31</v>
      </c>
      <c r="B66" s="163">
        <f>'将来負担比率（分子）の構造'!I$41</f>
        <v>12538</v>
      </c>
      <c r="C66" s="163"/>
      <c r="D66" s="163"/>
      <c r="E66" s="163">
        <f>'将来負担比率（分子）の構造'!J$41</f>
        <v>15176</v>
      </c>
      <c r="F66" s="163"/>
      <c r="G66" s="163"/>
      <c r="H66" s="163">
        <f>'将来負担比率（分子）の構造'!K$41</f>
        <v>14826</v>
      </c>
      <c r="I66" s="163"/>
      <c r="J66" s="163"/>
      <c r="K66" s="163">
        <f>'将来負担比率（分子）の構造'!L$41</f>
        <v>14308</v>
      </c>
      <c r="L66" s="163"/>
      <c r="M66" s="163"/>
      <c r="N66" s="163">
        <f>'将来負担比率（分子）の構造'!M$41</f>
        <v>13570</v>
      </c>
      <c r="O66" s="163"/>
      <c r="P66" s="163"/>
    </row>
    <row r="67" spans="1:16" x14ac:dyDescent="0.15">
      <c r="A67" s="163" t="s">
        <v>71</v>
      </c>
      <c r="B67" s="163" t="e">
        <f>NA()</f>
        <v>#N/A</v>
      </c>
      <c r="C67" s="163">
        <f>IF(ISNUMBER('将来負担比率（分子）の構造'!I$53), IF('将来負担比率（分子）の構造'!I$53 &lt; 0, 0, '将来負担比率（分子）の構造'!I$53), NA())</f>
        <v>7098</v>
      </c>
      <c r="D67" s="163" t="e">
        <f>NA()</f>
        <v>#N/A</v>
      </c>
      <c r="E67" s="163" t="e">
        <f>NA()</f>
        <v>#N/A</v>
      </c>
      <c r="F67" s="163">
        <f>IF(ISNUMBER('将来負担比率（分子）の構造'!J$53), IF('将来負担比率（分子）の構造'!J$53 &lt; 0, 0, '将来負担比率（分子）の構造'!J$53), NA())</f>
        <v>9106</v>
      </c>
      <c r="G67" s="163" t="e">
        <f>NA()</f>
        <v>#N/A</v>
      </c>
      <c r="H67" s="163" t="e">
        <f>NA()</f>
        <v>#N/A</v>
      </c>
      <c r="I67" s="163">
        <f>IF(ISNUMBER('将来負担比率（分子）の構造'!K$53), IF('将来負担比率（分子）の構造'!K$53 &lt; 0, 0, '将来負担比率（分子）の構造'!K$53), NA())</f>
        <v>8321</v>
      </c>
      <c r="J67" s="163" t="e">
        <f>NA()</f>
        <v>#N/A</v>
      </c>
      <c r="K67" s="163" t="e">
        <f>NA()</f>
        <v>#N/A</v>
      </c>
      <c r="L67" s="163">
        <f>IF(ISNUMBER('将来負担比率（分子）の構造'!L$53), IF('将来負担比率（分子）の構造'!L$53 &lt; 0, 0, '将来負担比率（分子）の構造'!L$53), NA())</f>
        <v>8275</v>
      </c>
      <c r="M67" s="163" t="e">
        <f>NA()</f>
        <v>#N/A</v>
      </c>
      <c r="N67" s="163" t="e">
        <f>NA()</f>
        <v>#N/A</v>
      </c>
      <c r="O67" s="163">
        <f>IF(ISNUMBER('将来負担比率（分子）の構造'!M$53), IF('将来負担比率（分子）の構造'!M$53 &lt; 0, 0, '将来負担比率（分子）の構造'!M$53), NA())</f>
        <v>7401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1237</v>
      </c>
      <c r="C72" s="167">
        <f>基金残高に係る経年分析!G55</f>
        <v>1217</v>
      </c>
      <c r="D72" s="167">
        <f>基金残高に係る経年分析!H55</f>
        <v>1218</v>
      </c>
    </row>
    <row r="73" spans="1:16" x14ac:dyDescent="0.15">
      <c r="A73" s="166" t="s">
        <v>74</v>
      </c>
      <c r="B73" s="167">
        <f>基金残高に係る経年分析!F56</f>
        <v>131</v>
      </c>
      <c r="C73" s="167">
        <f>基金残高に係る経年分析!G56</f>
        <v>161</v>
      </c>
      <c r="D73" s="167">
        <f>基金残高に係る経年分析!H56</f>
        <v>199</v>
      </c>
    </row>
    <row r="74" spans="1:16" x14ac:dyDescent="0.15">
      <c r="A74" s="166" t="s">
        <v>75</v>
      </c>
      <c r="B74" s="167">
        <f>基金残高に係る経年分析!F57</f>
        <v>196</v>
      </c>
      <c r="C74" s="167">
        <f>基金残高に係る経年分析!G57</f>
        <v>249</v>
      </c>
      <c r="D74" s="167">
        <f>基金残高に係る経年分析!H57</f>
        <v>257</v>
      </c>
    </row>
  </sheetData>
  <sheetProtection algorithmName="SHA-512" hashValue="JPeRWrC+rl6molnYu220Wd/bzFBMP7XoQJyX2X15hBznUrPb2z80qWA5gpTqJfLRDBnJyf0o8nL07GWr0+lDGw==" saltValue="eRAUgXKpK6TrqCV5UHFJ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3112596</v>
      </c>
      <c r="S5" s="677"/>
      <c r="T5" s="677"/>
      <c r="U5" s="677"/>
      <c r="V5" s="677"/>
      <c r="W5" s="677"/>
      <c r="X5" s="677"/>
      <c r="Y5" s="702"/>
      <c r="Z5" s="715">
        <v>30.8</v>
      </c>
      <c r="AA5" s="715"/>
      <c r="AB5" s="715"/>
      <c r="AC5" s="715"/>
      <c r="AD5" s="716">
        <v>3047194</v>
      </c>
      <c r="AE5" s="716"/>
      <c r="AF5" s="716"/>
      <c r="AG5" s="716"/>
      <c r="AH5" s="716"/>
      <c r="AI5" s="716"/>
      <c r="AJ5" s="716"/>
      <c r="AK5" s="716"/>
      <c r="AL5" s="703">
        <v>50.2</v>
      </c>
      <c r="AM5" s="685"/>
      <c r="AN5" s="685"/>
      <c r="AO5" s="704"/>
      <c r="AP5" s="679" t="s">
        <v>216</v>
      </c>
      <c r="AQ5" s="680"/>
      <c r="AR5" s="680"/>
      <c r="AS5" s="680"/>
      <c r="AT5" s="680"/>
      <c r="AU5" s="680"/>
      <c r="AV5" s="680"/>
      <c r="AW5" s="680"/>
      <c r="AX5" s="680"/>
      <c r="AY5" s="680"/>
      <c r="AZ5" s="680"/>
      <c r="BA5" s="680"/>
      <c r="BB5" s="680"/>
      <c r="BC5" s="680"/>
      <c r="BD5" s="680"/>
      <c r="BE5" s="680"/>
      <c r="BF5" s="681"/>
      <c r="BG5" s="621">
        <v>3047194</v>
      </c>
      <c r="BH5" s="622"/>
      <c r="BI5" s="622"/>
      <c r="BJ5" s="622"/>
      <c r="BK5" s="622"/>
      <c r="BL5" s="622"/>
      <c r="BM5" s="622"/>
      <c r="BN5" s="623"/>
      <c r="BO5" s="659">
        <v>97.9</v>
      </c>
      <c r="BP5" s="659"/>
      <c r="BQ5" s="659"/>
      <c r="BR5" s="659"/>
      <c r="BS5" s="660">
        <v>70343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62427</v>
      </c>
      <c r="S6" s="622"/>
      <c r="T6" s="622"/>
      <c r="U6" s="622"/>
      <c r="V6" s="622"/>
      <c r="W6" s="622"/>
      <c r="X6" s="622"/>
      <c r="Y6" s="623"/>
      <c r="Z6" s="659">
        <v>0.6</v>
      </c>
      <c r="AA6" s="659"/>
      <c r="AB6" s="659"/>
      <c r="AC6" s="659"/>
      <c r="AD6" s="660">
        <v>62427</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3047194</v>
      </c>
      <c r="BH6" s="622"/>
      <c r="BI6" s="622"/>
      <c r="BJ6" s="622"/>
      <c r="BK6" s="622"/>
      <c r="BL6" s="622"/>
      <c r="BM6" s="622"/>
      <c r="BN6" s="623"/>
      <c r="BO6" s="659">
        <v>97.9</v>
      </c>
      <c r="BP6" s="659"/>
      <c r="BQ6" s="659"/>
      <c r="BR6" s="659"/>
      <c r="BS6" s="660">
        <v>70343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109543</v>
      </c>
      <c r="CS6" s="622"/>
      <c r="CT6" s="622"/>
      <c r="CU6" s="622"/>
      <c r="CV6" s="622"/>
      <c r="CW6" s="622"/>
      <c r="CX6" s="622"/>
      <c r="CY6" s="623"/>
      <c r="CZ6" s="703">
        <v>1.2</v>
      </c>
      <c r="DA6" s="685"/>
      <c r="DB6" s="685"/>
      <c r="DC6" s="705"/>
      <c r="DD6" s="627" t="s">
        <v>121</v>
      </c>
      <c r="DE6" s="622"/>
      <c r="DF6" s="622"/>
      <c r="DG6" s="622"/>
      <c r="DH6" s="622"/>
      <c r="DI6" s="622"/>
      <c r="DJ6" s="622"/>
      <c r="DK6" s="622"/>
      <c r="DL6" s="622"/>
      <c r="DM6" s="622"/>
      <c r="DN6" s="622"/>
      <c r="DO6" s="622"/>
      <c r="DP6" s="623"/>
      <c r="DQ6" s="627">
        <v>109543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2350</v>
      </c>
      <c r="S7" s="622"/>
      <c r="T7" s="622"/>
      <c r="U7" s="622"/>
      <c r="V7" s="622"/>
      <c r="W7" s="622"/>
      <c r="X7" s="622"/>
      <c r="Y7" s="623"/>
      <c r="Z7" s="659">
        <v>0</v>
      </c>
      <c r="AA7" s="659"/>
      <c r="AB7" s="659"/>
      <c r="AC7" s="659"/>
      <c r="AD7" s="660">
        <v>2350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1257433</v>
      </c>
      <c r="BH7" s="622"/>
      <c r="BI7" s="622"/>
      <c r="BJ7" s="622"/>
      <c r="BK7" s="622"/>
      <c r="BL7" s="622"/>
      <c r="BM7" s="622"/>
      <c r="BN7" s="623"/>
      <c r="BO7" s="659">
        <v>40.4</v>
      </c>
      <c r="BP7" s="659"/>
      <c r="BQ7" s="659"/>
      <c r="BR7" s="659"/>
      <c r="BS7" s="660">
        <v>70343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1358478</v>
      </c>
      <c r="CS7" s="622"/>
      <c r="CT7" s="622"/>
      <c r="CU7" s="622"/>
      <c r="CV7" s="622"/>
      <c r="CW7" s="622"/>
      <c r="CX7" s="622"/>
      <c r="CY7" s="623"/>
      <c r="CZ7" s="659">
        <v>14.3</v>
      </c>
      <c r="DA7" s="659"/>
      <c r="DB7" s="659"/>
      <c r="DC7" s="659"/>
      <c r="DD7" s="627">
        <v>116051</v>
      </c>
      <c r="DE7" s="622"/>
      <c r="DF7" s="622"/>
      <c r="DG7" s="622"/>
      <c r="DH7" s="622"/>
      <c r="DI7" s="622"/>
      <c r="DJ7" s="622"/>
      <c r="DK7" s="622"/>
      <c r="DL7" s="622"/>
      <c r="DM7" s="622"/>
      <c r="DN7" s="622"/>
      <c r="DO7" s="622"/>
      <c r="DP7" s="623"/>
      <c r="DQ7" s="627">
        <v>1084471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31059</v>
      </c>
      <c r="S8" s="622"/>
      <c r="T8" s="622"/>
      <c r="U8" s="622"/>
      <c r="V8" s="622"/>
      <c r="W8" s="622"/>
      <c r="X8" s="622"/>
      <c r="Y8" s="623"/>
      <c r="Z8" s="659">
        <v>0.3</v>
      </c>
      <c r="AA8" s="659"/>
      <c r="AB8" s="659"/>
      <c r="AC8" s="659"/>
      <c r="AD8" s="660">
        <v>31059</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35512</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3510246</v>
      </c>
      <c r="CS8" s="622"/>
      <c r="CT8" s="622"/>
      <c r="CU8" s="622"/>
      <c r="CV8" s="622"/>
      <c r="CW8" s="622"/>
      <c r="CX8" s="622"/>
      <c r="CY8" s="623"/>
      <c r="CZ8" s="659">
        <v>37</v>
      </c>
      <c r="DA8" s="659"/>
      <c r="DB8" s="659"/>
      <c r="DC8" s="659"/>
      <c r="DD8" s="627">
        <v>18947</v>
      </c>
      <c r="DE8" s="622"/>
      <c r="DF8" s="622"/>
      <c r="DG8" s="622"/>
      <c r="DH8" s="622"/>
      <c r="DI8" s="622"/>
      <c r="DJ8" s="622"/>
      <c r="DK8" s="622"/>
      <c r="DL8" s="622"/>
      <c r="DM8" s="622"/>
      <c r="DN8" s="622"/>
      <c r="DO8" s="622"/>
      <c r="DP8" s="623"/>
      <c r="DQ8" s="627">
        <v>2028528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40366</v>
      </c>
      <c r="S9" s="622"/>
      <c r="T9" s="622"/>
      <c r="U9" s="622"/>
      <c r="V9" s="622"/>
      <c r="W9" s="622"/>
      <c r="X9" s="622"/>
      <c r="Y9" s="623"/>
      <c r="Z9" s="659">
        <v>0.4</v>
      </c>
      <c r="AA9" s="659"/>
      <c r="AB9" s="659"/>
      <c r="AC9" s="659"/>
      <c r="AD9" s="660">
        <v>40366</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906559</v>
      </c>
      <c r="BH9" s="622"/>
      <c r="BI9" s="622"/>
      <c r="BJ9" s="622"/>
      <c r="BK9" s="622"/>
      <c r="BL9" s="622"/>
      <c r="BM9" s="622"/>
      <c r="BN9" s="623"/>
      <c r="BO9" s="659">
        <v>29.1</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853841</v>
      </c>
      <c r="CS9" s="622"/>
      <c r="CT9" s="622"/>
      <c r="CU9" s="622"/>
      <c r="CV9" s="622"/>
      <c r="CW9" s="622"/>
      <c r="CX9" s="622"/>
      <c r="CY9" s="623"/>
      <c r="CZ9" s="659">
        <v>9</v>
      </c>
      <c r="DA9" s="659"/>
      <c r="DB9" s="659"/>
      <c r="DC9" s="659"/>
      <c r="DD9" s="627">
        <v>38484</v>
      </c>
      <c r="DE9" s="622"/>
      <c r="DF9" s="622"/>
      <c r="DG9" s="622"/>
      <c r="DH9" s="622"/>
      <c r="DI9" s="622"/>
      <c r="DJ9" s="622"/>
      <c r="DK9" s="622"/>
      <c r="DL9" s="622"/>
      <c r="DM9" s="622"/>
      <c r="DN9" s="622"/>
      <c r="DO9" s="622"/>
      <c r="DP9" s="623"/>
      <c r="DQ9" s="627">
        <v>598872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69084</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4772</v>
      </c>
      <c r="CS10" s="622"/>
      <c r="CT10" s="622"/>
      <c r="CU10" s="622"/>
      <c r="CV10" s="622"/>
      <c r="CW10" s="622"/>
      <c r="CX10" s="622"/>
      <c r="CY10" s="623"/>
      <c r="CZ10" s="659">
        <v>0.1</v>
      </c>
      <c r="DA10" s="659"/>
      <c r="DB10" s="659"/>
      <c r="DC10" s="659"/>
      <c r="DD10" s="627">
        <v>176</v>
      </c>
      <c r="DE10" s="622"/>
      <c r="DF10" s="622"/>
      <c r="DG10" s="622"/>
      <c r="DH10" s="622"/>
      <c r="DI10" s="622"/>
      <c r="DJ10" s="622"/>
      <c r="DK10" s="622"/>
      <c r="DL10" s="622"/>
      <c r="DM10" s="622"/>
      <c r="DN10" s="622"/>
      <c r="DO10" s="622"/>
      <c r="DP10" s="623"/>
      <c r="DQ10" s="627">
        <v>4772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584444</v>
      </c>
      <c r="S11" s="622"/>
      <c r="T11" s="622"/>
      <c r="U11" s="622"/>
      <c r="V11" s="622"/>
      <c r="W11" s="622"/>
      <c r="X11" s="622"/>
      <c r="Y11" s="623"/>
      <c r="Z11" s="624">
        <v>5.8</v>
      </c>
      <c r="AA11" s="625"/>
      <c r="AB11" s="625"/>
      <c r="AC11" s="626"/>
      <c r="AD11" s="627">
        <v>584444</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246278</v>
      </c>
      <c r="BH11" s="622"/>
      <c r="BI11" s="622"/>
      <c r="BJ11" s="622"/>
      <c r="BK11" s="622"/>
      <c r="BL11" s="622"/>
      <c r="BM11" s="622"/>
      <c r="BN11" s="623"/>
      <c r="BO11" s="659">
        <v>7.9</v>
      </c>
      <c r="BP11" s="659"/>
      <c r="BQ11" s="659"/>
      <c r="BR11" s="659"/>
      <c r="BS11" s="660">
        <v>70343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236986</v>
      </c>
      <c r="CS11" s="622"/>
      <c r="CT11" s="622"/>
      <c r="CU11" s="622"/>
      <c r="CV11" s="622"/>
      <c r="CW11" s="622"/>
      <c r="CX11" s="622"/>
      <c r="CY11" s="623"/>
      <c r="CZ11" s="659">
        <v>2.5</v>
      </c>
      <c r="DA11" s="659"/>
      <c r="DB11" s="659"/>
      <c r="DC11" s="659"/>
      <c r="DD11" s="627">
        <v>28339</v>
      </c>
      <c r="DE11" s="622"/>
      <c r="DF11" s="622"/>
      <c r="DG11" s="622"/>
      <c r="DH11" s="622"/>
      <c r="DI11" s="622"/>
      <c r="DJ11" s="622"/>
      <c r="DK11" s="622"/>
      <c r="DL11" s="622"/>
      <c r="DM11" s="622"/>
      <c r="DN11" s="622"/>
      <c r="DO11" s="622"/>
      <c r="DP11" s="623"/>
      <c r="DQ11" s="627">
        <v>126597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1517668</v>
      </c>
      <c r="BH12" s="622"/>
      <c r="BI12" s="622"/>
      <c r="BJ12" s="622"/>
      <c r="BK12" s="622"/>
      <c r="BL12" s="622"/>
      <c r="BM12" s="622"/>
      <c r="BN12" s="623"/>
      <c r="BO12" s="659">
        <v>48.8</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160073</v>
      </c>
      <c r="CS12" s="622"/>
      <c r="CT12" s="622"/>
      <c r="CU12" s="622"/>
      <c r="CV12" s="622"/>
      <c r="CW12" s="622"/>
      <c r="CX12" s="622"/>
      <c r="CY12" s="623"/>
      <c r="CZ12" s="659">
        <v>1.7</v>
      </c>
      <c r="DA12" s="659"/>
      <c r="DB12" s="659"/>
      <c r="DC12" s="659"/>
      <c r="DD12" s="627">
        <v>206</v>
      </c>
      <c r="DE12" s="622"/>
      <c r="DF12" s="622"/>
      <c r="DG12" s="622"/>
      <c r="DH12" s="622"/>
      <c r="DI12" s="622"/>
      <c r="DJ12" s="622"/>
      <c r="DK12" s="622"/>
      <c r="DL12" s="622"/>
      <c r="DM12" s="622"/>
      <c r="DN12" s="622"/>
      <c r="DO12" s="622"/>
      <c r="DP12" s="623"/>
      <c r="DQ12" s="627">
        <v>85239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1513219</v>
      </c>
      <c r="BH13" s="622"/>
      <c r="BI13" s="622"/>
      <c r="BJ13" s="622"/>
      <c r="BK13" s="622"/>
      <c r="BL13" s="622"/>
      <c r="BM13" s="622"/>
      <c r="BN13" s="623"/>
      <c r="BO13" s="659">
        <v>48.6</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703331</v>
      </c>
      <c r="CS13" s="622"/>
      <c r="CT13" s="622"/>
      <c r="CU13" s="622"/>
      <c r="CV13" s="622"/>
      <c r="CW13" s="622"/>
      <c r="CX13" s="622"/>
      <c r="CY13" s="623"/>
      <c r="CZ13" s="659">
        <v>7.4</v>
      </c>
      <c r="DA13" s="659"/>
      <c r="DB13" s="659"/>
      <c r="DC13" s="659"/>
      <c r="DD13" s="627">
        <v>143862</v>
      </c>
      <c r="DE13" s="622"/>
      <c r="DF13" s="622"/>
      <c r="DG13" s="622"/>
      <c r="DH13" s="622"/>
      <c r="DI13" s="622"/>
      <c r="DJ13" s="622"/>
      <c r="DK13" s="622"/>
      <c r="DL13" s="622"/>
      <c r="DM13" s="622"/>
      <c r="DN13" s="622"/>
      <c r="DO13" s="622"/>
      <c r="DP13" s="623"/>
      <c r="DQ13" s="627">
        <v>479563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92590</v>
      </c>
      <c r="BH14" s="622"/>
      <c r="BI14" s="622"/>
      <c r="BJ14" s="622"/>
      <c r="BK14" s="622"/>
      <c r="BL14" s="622"/>
      <c r="BM14" s="622"/>
      <c r="BN14" s="623"/>
      <c r="BO14" s="659">
        <v>3</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379348</v>
      </c>
      <c r="CS14" s="622"/>
      <c r="CT14" s="622"/>
      <c r="CU14" s="622"/>
      <c r="CV14" s="622"/>
      <c r="CW14" s="622"/>
      <c r="CX14" s="622"/>
      <c r="CY14" s="623"/>
      <c r="CZ14" s="659">
        <v>4</v>
      </c>
      <c r="DA14" s="659"/>
      <c r="DB14" s="659"/>
      <c r="DC14" s="659"/>
      <c r="DD14" s="627">
        <v>36884</v>
      </c>
      <c r="DE14" s="622"/>
      <c r="DF14" s="622"/>
      <c r="DG14" s="622"/>
      <c r="DH14" s="622"/>
      <c r="DI14" s="622"/>
      <c r="DJ14" s="622"/>
      <c r="DK14" s="622"/>
      <c r="DL14" s="622"/>
      <c r="DM14" s="622"/>
      <c r="DN14" s="622"/>
      <c r="DO14" s="622"/>
      <c r="DP14" s="623"/>
      <c r="DQ14" s="627">
        <v>332685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8912</v>
      </c>
      <c r="S15" s="622"/>
      <c r="T15" s="622"/>
      <c r="U15" s="622"/>
      <c r="V15" s="622"/>
      <c r="W15" s="622"/>
      <c r="X15" s="622"/>
      <c r="Y15" s="623"/>
      <c r="Z15" s="659">
        <v>0.1</v>
      </c>
      <c r="AA15" s="659"/>
      <c r="AB15" s="659"/>
      <c r="AC15" s="659"/>
      <c r="AD15" s="660">
        <v>8912</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179503</v>
      </c>
      <c r="BH15" s="622"/>
      <c r="BI15" s="622"/>
      <c r="BJ15" s="622"/>
      <c r="BK15" s="622"/>
      <c r="BL15" s="622"/>
      <c r="BM15" s="622"/>
      <c r="BN15" s="623"/>
      <c r="BO15" s="659">
        <v>5.8</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1161747</v>
      </c>
      <c r="CS15" s="622"/>
      <c r="CT15" s="622"/>
      <c r="CU15" s="622"/>
      <c r="CV15" s="622"/>
      <c r="CW15" s="622"/>
      <c r="CX15" s="622"/>
      <c r="CY15" s="623"/>
      <c r="CZ15" s="659">
        <v>12.2</v>
      </c>
      <c r="DA15" s="659"/>
      <c r="DB15" s="659"/>
      <c r="DC15" s="659"/>
      <c r="DD15" s="627">
        <v>89617</v>
      </c>
      <c r="DE15" s="622"/>
      <c r="DF15" s="622"/>
      <c r="DG15" s="622"/>
      <c r="DH15" s="622"/>
      <c r="DI15" s="622"/>
      <c r="DJ15" s="622"/>
      <c r="DK15" s="622"/>
      <c r="DL15" s="622"/>
      <c r="DM15" s="622"/>
      <c r="DN15" s="622"/>
      <c r="DO15" s="622"/>
      <c r="DP15" s="623"/>
      <c r="DQ15" s="627">
        <v>877378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54115</v>
      </c>
      <c r="S16" s="622"/>
      <c r="T16" s="622"/>
      <c r="U16" s="622"/>
      <c r="V16" s="622"/>
      <c r="W16" s="622"/>
      <c r="X16" s="622"/>
      <c r="Y16" s="623"/>
      <c r="Z16" s="659">
        <v>0.5</v>
      </c>
      <c r="AA16" s="659"/>
      <c r="AB16" s="659"/>
      <c r="AC16" s="659"/>
      <c r="AD16" s="660">
        <v>54115</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117296</v>
      </c>
      <c r="S17" s="622"/>
      <c r="T17" s="622"/>
      <c r="U17" s="622"/>
      <c r="V17" s="622"/>
      <c r="W17" s="622"/>
      <c r="X17" s="622"/>
      <c r="Y17" s="623"/>
      <c r="Z17" s="659">
        <v>1.2</v>
      </c>
      <c r="AA17" s="659"/>
      <c r="AB17" s="659"/>
      <c r="AC17" s="659"/>
      <c r="AD17" s="660">
        <v>117296</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1007060</v>
      </c>
      <c r="CS17" s="622"/>
      <c r="CT17" s="622"/>
      <c r="CU17" s="622"/>
      <c r="CV17" s="622"/>
      <c r="CW17" s="622"/>
      <c r="CX17" s="622"/>
      <c r="CY17" s="623"/>
      <c r="CZ17" s="659">
        <v>10.6</v>
      </c>
      <c r="DA17" s="659"/>
      <c r="DB17" s="659"/>
      <c r="DC17" s="659"/>
      <c r="DD17" s="627" t="s">
        <v>121</v>
      </c>
      <c r="DE17" s="622"/>
      <c r="DF17" s="622"/>
      <c r="DG17" s="622"/>
      <c r="DH17" s="622"/>
      <c r="DI17" s="622"/>
      <c r="DJ17" s="622"/>
      <c r="DK17" s="622"/>
      <c r="DL17" s="622"/>
      <c r="DM17" s="622"/>
      <c r="DN17" s="622"/>
      <c r="DO17" s="622"/>
      <c r="DP17" s="623"/>
      <c r="DQ17" s="627">
        <v>993079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18995</v>
      </c>
      <c r="S18" s="622"/>
      <c r="T18" s="622"/>
      <c r="U18" s="622"/>
      <c r="V18" s="622"/>
      <c r="W18" s="622"/>
      <c r="X18" s="622"/>
      <c r="Y18" s="623"/>
      <c r="Z18" s="659">
        <v>0.2</v>
      </c>
      <c r="AA18" s="659"/>
      <c r="AB18" s="659"/>
      <c r="AC18" s="659"/>
      <c r="AD18" s="660">
        <v>18995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94374</v>
      </c>
      <c r="S19" s="622"/>
      <c r="T19" s="622"/>
      <c r="U19" s="622"/>
      <c r="V19" s="622"/>
      <c r="W19" s="622"/>
      <c r="X19" s="622"/>
      <c r="Y19" s="623"/>
      <c r="Z19" s="659">
        <v>0.9</v>
      </c>
      <c r="AA19" s="659"/>
      <c r="AB19" s="659"/>
      <c r="AC19" s="659"/>
      <c r="AD19" s="660">
        <v>94374</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65402</v>
      </c>
      <c r="BH19" s="622"/>
      <c r="BI19" s="622"/>
      <c r="BJ19" s="622"/>
      <c r="BK19" s="622"/>
      <c r="BL19" s="622"/>
      <c r="BM19" s="622"/>
      <c r="BN19" s="623"/>
      <c r="BO19" s="659">
        <v>2.1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3927</v>
      </c>
      <c r="S20" s="622"/>
      <c r="T20" s="622"/>
      <c r="U20" s="622"/>
      <c r="V20" s="622"/>
      <c r="W20" s="622"/>
      <c r="X20" s="622"/>
      <c r="Y20" s="623"/>
      <c r="Z20" s="659">
        <v>0</v>
      </c>
      <c r="AA20" s="659"/>
      <c r="AB20" s="659"/>
      <c r="AC20" s="659"/>
      <c r="AD20" s="660">
        <v>3927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65402</v>
      </c>
      <c r="BH20" s="622"/>
      <c r="BI20" s="622"/>
      <c r="BJ20" s="622"/>
      <c r="BK20" s="622"/>
      <c r="BL20" s="622"/>
      <c r="BM20" s="622"/>
      <c r="BN20" s="623"/>
      <c r="BO20" s="659">
        <v>2.1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9485425</v>
      </c>
      <c r="CS20" s="622"/>
      <c r="CT20" s="622"/>
      <c r="CU20" s="622"/>
      <c r="CV20" s="622"/>
      <c r="CW20" s="622"/>
      <c r="CX20" s="622"/>
      <c r="CY20" s="623"/>
      <c r="CZ20" s="659">
        <v>100</v>
      </c>
      <c r="DA20" s="659"/>
      <c r="DB20" s="659"/>
      <c r="DC20" s="659"/>
      <c r="DD20" s="627">
        <v>472566</v>
      </c>
      <c r="DE20" s="622"/>
      <c r="DF20" s="622"/>
      <c r="DG20" s="622"/>
      <c r="DH20" s="622"/>
      <c r="DI20" s="622"/>
      <c r="DJ20" s="622"/>
      <c r="DK20" s="622"/>
      <c r="DL20" s="622"/>
      <c r="DM20" s="622"/>
      <c r="DN20" s="622"/>
      <c r="DO20" s="622"/>
      <c r="DP20" s="623"/>
      <c r="DQ20" s="627">
        <v>6720727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2316786</v>
      </c>
      <c r="S21" s="622"/>
      <c r="T21" s="622"/>
      <c r="U21" s="622"/>
      <c r="V21" s="622"/>
      <c r="W21" s="622"/>
      <c r="X21" s="622"/>
      <c r="Y21" s="623"/>
      <c r="Z21" s="659">
        <v>22.9</v>
      </c>
      <c r="AA21" s="659"/>
      <c r="AB21" s="659"/>
      <c r="AC21" s="659"/>
      <c r="AD21" s="660">
        <v>2092141</v>
      </c>
      <c r="AE21" s="660"/>
      <c r="AF21" s="660"/>
      <c r="AG21" s="660"/>
      <c r="AH21" s="660"/>
      <c r="AI21" s="660"/>
      <c r="AJ21" s="660"/>
      <c r="AK21" s="660"/>
      <c r="AL21" s="624">
        <v>34.5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2092141</v>
      </c>
      <c r="S22" s="622"/>
      <c r="T22" s="622"/>
      <c r="U22" s="622"/>
      <c r="V22" s="622"/>
      <c r="W22" s="622"/>
      <c r="X22" s="622"/>
      <c r="Y22" s="623"/>
      <c r="Z22" s="659">
        <v>20.7</v>
      </c>
      <c r="AA22" s="659"/>
      <c r="AB22" s="659"/>
      <c r="AC22" s="659"/>
      <c r="AD22" s="660">
        <v>2092141</v>
      </c>
      <c r="AE22" s="660"/>
      <c r="AF22" s="660"/>
      <c r="AG22" s="660"/>
      <c r="AH22" s="660"/>
      <c r="AI22" s="660"/>
      <c r="AJ22" s="660"/>
      <c r="AK22" s="660"/>
      <c r="AL22" s="624">
        <v>34.5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224645</v>
      </c>
      <c r="S23" s="622"/>
      <c r="T23" s="622"/>
      <c r="U23" s="622"/>
      <c r="V23" s="622"/>
      <c r="W23" s="622"/>
      <c r="X23" s="622"/>
      <c r="Y23" s="623"/>
      <c r="Z23" s="659">
        <v>2.2000000000000002</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65402</v>
      </c>
      <c r="BH23" s="622"/>
      <c r="BI23" s="622"/>
      <c r="BJ23" s="622"/>
      <c r="BK23" s="622"/>
      <c r="BL23" s="622"/>
      <c r="BM23" s="622"/>
      <c r="BN23" s="623"/>
      <c r="BO23" s="659">
        <v>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4475741</v>
      </c>
      <c r="CS24" s="677"/>
      <c r="CT24" s="677"/>
      <c r="CU24" s="677"/>
      <c r="CV24" s="677"/>
      <c r="CW24" s="677"/>
      <c r="CX24" s="677"/>
      <c r="CY24" s="702"/>
      <c r="CZ24" s="703">
        <v>47.2</v>
      </c>
      <c r="DA24" s="685"/>
      <c r="DB24" s="685"/>
      <c r="DC24" s="705"/>
      <c r="DD24" s="701">
        <v>3122281</v>
      </c>
      <c r="DE24" s="677"/>
      <c r="DF24" s="677"/>
      <c r="DG24" s="677"/>
      <c r="DH24" s="677"/>
      <c r="DI24" s="677"/>
      <c r="DJ24" s="677"/>
      <c r="DK24" s="702"/>
      <c r="DL24" s="701">
        <v>3116325</v>
      </c>
      <c r="DM24" s="677"/>
      <c r="DN24" s="677"/>
      <c r="DO24" s="677"/>
      <c r="DP24" s="677"/>
      <c r="DQ24" s="677"/>
      <c r="DR24" s="677"/>
      <c r="DS24" s="677"/>
      <c r="DT24" s="677"/>
      <c r="DU24" s="677"/>
      <c r="DV24" s="702"/>
      <c r="DW24" s="703">
        <v>51.1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6330351</v>
      </c>
      <c r="S25" s="622"/>
      <c r="T25" s="622"/>
      <c r="U25" s="622"/>
      <c r="V25" s="622"/>
      <c r="W25" s="622"/>
      <c r="X25" s="622"/>
      <c r="Y25" s="623"/>
      <c r="Z25" s="659">
        <v>62.6</v>
      </c>
      <c r="AA25" s="659"/>
      <c r="AB25" s="659"/>
      <c r="AC25" s="659"/>
      <c r="AD25" s="660">
        <v>6040304</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1719078</v>
      </c>
      <c r="CS25" s="634"/>
      <c r="CT25" s="634"/>
      <c r="CU25" s="634"/>
      <c r="CV25" s="634"/>
      <c r="CW25" s="634"/>
      <c r="CX25" s="634"/>
      <c r="CY25" s="635"/>
      <c r="CZ25" s="624">
        <v>18.100000000000001</v>
      </c>
      <c r="DA25" s="636"/>
      <c r="DB25" s="636"/>
      <c r="DC25" s="637"/>
      <c r="DD25" s="627">
        <v>1563264</v>
      </c>
      <c r="DE25" s="634"/>
      <c r="DF25" s="634"/>
      <c r="DG25" s="634"/>
      <c r="DH25" s="634"/>
      <c r="DI25" s="634"/>
      <c r="DJ25" s="634"/>
      <c r="DK25" s="635"/>
      <c r="DL25" s="627">
        <v>1557358</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1953</v>
      </c>
      <c r="S26" s="622"/>
      <c r="T26" s="622"/>
      <c r="U26" s="622"/>
      <c r="V26" s="622"/>
      <c r="W26" s="622"/>
      <c r="X26" s="622"/>
      <c r="Y26" s="623"/>
      <c r="Z26" s="659">
        <v>0</v>
      </c>
      <c r="AA26" s="659"/>
      <c r="AB26" s="659"/>
      <c r="AC26" s="659"/>
      <c r="AD26" s="660">
        <v>1953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1072532</v>
      </c>
      <c r="CS26" s="622"/>
      <c r="CT26" s="622"/>
      <c r="CU26" s="622"/>
      <c r="CV26" s="622"/>
      <c r="CW26" s="622"/>
      <c r="CX26" s="622"/>
      <c r="CY26" s="623"/>
      <c r="CZ26" s="624">
        <v>11.3</v>
      </c>
      <c r="DA26" s="636"/>
      <c r="DB26" s="636"/>
      <c r="DC26" s="637"/>
      <c r="DD26" s="627">
        <v>964876</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122627</v>
      </c>
      <c r="S27" s="622"/>
      <c r="T27" s="622"/>
      <c r="U27" s="622"/>
      <c r="V27" s="622"/>
      <c r="W27" s="622"/>
      <c r="X27" s="622"/>
      <c r="Y27" s="623"/>
      <c r="Z27" s="659">
        <v>1.2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3112596</v>
      </c>
      <c r="BH27" s="622"/>
      <c r="BI27" s="622"/>
      <c r="BJ27" s="622"/>
      <c r="BK27" s="622"/>
      <c r="BL27" s="622"/>
      <c r="BM27" s="622"/>
      <c r="BN27" s="623"/>
      <c r="BO27" s="659">
        <v>100</v>
      </c>
      <c r="BP27" s="659"/>
      <c r="BQ27" s="659"/>
      <c r="BR27" s="659"/>
      <c r="BS27" s="660">
        <v>70343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1749603</v>
      </c>
      <c r="CS27" s="634"/>
      <c r="CT27" s="634"/>
      <c r="CU27" s="634"/>
      <c r="CV27" s="634"/>
      <c r="CW27" s="634"/>
      <c r="CX27" s="634"/>
      <c r="CY27" s="635"/>
      <c r="CZ27" s="624">
        <v>18.399999999999999</v>
      </c>
      <c r="DA27" s="636"/>
      <c r="DB27" s="636"/>
      <c r="DC27" s="637"/>
      <c r="DD27" s="627">
        <v>565938</v>
      </c>
      <c r="DE27" s="634"/>
      <c r="DF27" s="634"/>
      <c r="DG27" s="634"/>
      <c r="DH27" s="634"/>
      <c r="DI27" s="634"/>
      <c r="DJ27" s="634"/>
      <c r="DK27" s="635"/>
      <c r="DL27" s="627">
        <v>565888</v>
      </c>
      <c r="DM27" s="634"/>
      <c r="DN27" s="634"/>
      <c r="DO27" s="634"/>
      <c r="DP27" s="634"/>
      <c r="DQ27" s="634"/>
      <c r="DR27" s="634"/>
      <c r="DS27" s="634"/>
      <c r="DT27" s="634"/>
      <c r="DU27" s="634"/>
      <c r="DV27" s="635"/>
      <c r="DW27" s="624">
        <v>9.3000000000000007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78366</v>
      </c>
      <c r="S28" s="622"/>
      <c r="T28" s="622"/>
      <c r="U28" s="622"/>
      <c r="V28" s="622"/>
      <c r="W28" s="622"/>
      <c r="X28" s="622"/>
      <c r="Y28" s="623"/>
      <c r="Z28" s="659">
        <v>0.8</v>
      </c>
      <c r="AA28" s="659"/>
      <c r="AB28" s="659"/>
      <c r="AC28" s="659"/>
      <c r="AD28" s="660">
        <v>12533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1007060</v>
      </c>
      <c r="CS28" s="622"/>
      <c r="CT28" s="622"/>
      <c r="CU28" s="622"/>
      <c r="CV28" s="622"/>
      <c r="CW28" s="622"/>
      <c r="CX28" s="622"/>
      <c r="CY28" s="623"/>
      <c r="CZ28" s="624">
        <v>10.6</v>
      </c>
      <c r="DA28" s="636"/>
      <c r="DB28" s="636"/>
      <c r="DC28" s="637"/>
      <c r="DD28" s="627">
        <v>993079</v>
      </c>
      <c r="DE28" s="622"/>
      <c r="DF28" s="622"/>
      <c r="DG28" s="622"/>
      <c r="DH28" s="622"/>
      <c r="DI28" s="622"/>
      <c r="DJ28" s="622"/>
      <c r="DK28" s="623"/>
      <c r="DL28" s="627">
        <v>993079</v>
      </c>
      <c r="DM28" s="622"/>
      <c r="DN28" s="622"/>
      <c r="DO28" s="622"/>
      <c r="DP28" s="622"/>
      <c r="DQ28" s="622"/>
      <c r="DR28" s="622"/>
      <c r="DS28" s="622"/>
      <c r="DT28" s="622"/>
      <c r="DU28" s="622"/>
      <c r="DV28" s="623"/>
      <c r="DW28" s="624">
        <v>16.3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65080</v>
      </c>
      <c r="S29" s="622"/>
      <c r="T29" s="622"/>
      <c r="U29" s="622"/>
      <c r="V29" s="622"/>
      <c r="W29" s="622"/>
      <c r="X29" s="622"/>
      <c r="Y29" s="623"/>
      <c r="Z29" s="659">
        <v>0.6</v>
      </c>
      <c r="AA29" s="659"/>
      <c r="AB29" s="659"/>
      <c r="AC29" s="659"/>
      <c r="AD29" s="660">
        <v>401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1006365</v>
      </c>
      <c r="CS29" s="634"/>
      <c r="CT29" s="634"/>
      <c r="CU29" s="634"/>
      <c r="CV29" s="634"/>
      <c r="CW29" s="634"/>
      <c r="CX29" s="634"/>
      <c r="CY29" s="635"/>
      <c r="CZ29" s="624">
        <v>10.6</v>
      </c>
      <c r="DA29" s="636"/>
      <c r="DB29" s="636"/>
      <c r="DC29" s="637"/>
      <c r="DD29" s="627">
        <v>992384</v>
      </c>
      <c r="DE29" s="634"/>
      <c r="DF29" s="634"/>
      <c r="DG29" s="634"/>
      <c r="DH29" s="634"/>
      <c r="DI29" s="634"/>
      <c r="DJ29" s="634"/>
      <c r="DK29" s="635"/>
      <c r="DL29" s="627">
        <v>992384</v>
      </c>
      <c r="DM29" s="634"/>
      <c r="DN29" s="634"/>
      <c r="DO29" s="634"/>
      <c r="DP29" s="634"/>
      <c r="DQ29" s="634"/>
      <c r="DR29" s="634"/>
      <c r="DS29" s="634"/>
      <c r="DT29" s="634"/>
      <c r="DU29" s="634"/>
      <c r="DV29" s="635"/>
      <c r="DW29" s="624">
        <v>16.3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1442681</v>
      </c>
      <c r="S30" s="622"/>
      <c r="T30" s="622"/>
      <c r="U30" s="622"/>
      <c r="V30" s="622"/>
      <c r="W30" s="622"/>
      <c r="X30" s="622"/>
      <c r="Y30" s="623"/>
      <c r="Z30" s="659">
        <v>14.3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966883</v>
      </c>
      <c r="CS30" s="622"/>
      <c r="CT30" s="622"/>
      <c r="CU30" s="622"/>
      <c r="CV30" s="622"/>
      <c r="CW30" s="622"/>
      <c r="CX30" s="622"/>
      <c r="CY30" s="623"/>
      <c r="CZ30" s="624">
        <v>10.199999999999999</v>
      </c>
      <c r="DA30" s="636"/>
      <c r="DB30" s="636"/>
      <c r="DC30" s="637"/>
      <c r="DD30" s="627">
        <v>952902</v>
      </c>
      <c r="DE30" s="622"/>
      <c r="DF30" s="622"/>
      <c r="DG30" s="622"/>
      <c r="DH30" s="622"/>
      <c r="DI30" s="622"/>
      <c r="DJ30" s="622"/>
      <c r="DK30" s="623"/>
      <c r="DL30" s="627">
        <v>952902</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97.8</v>
      </c>
      <c r="BN31" s="684"/>
      <c r="BO31" s="684"/>
      <c r="BP31" s="684"/>
      <c r="BQ31" s="686"/>
      <c r="BR31" s="683">
        <v>99.5</v>
      </c>
      <c r="BS31" s="684"/>
      <c r="BT31" s="684"/>
      <c r="BU31" s="684"/>
      <c r="BV31" s="684"/>
      <c r="BW31" s="684"/>
      <c r="BX31" s="685">
        <v>91.9</v>
      </c>
      <c r="BY31" s="684"/>
      <c r="BZ31" s="684"/>
      <c r="CA31" s="684"/>
      <c r="CB31" s="686"/>
      <c r="CD31" s="642"/>
      <c r="CE31" s="643"/>
      <c r="CF31" s="618" t="s">
        <v>300</v>
      </c>
      <c r="CG31" s="619"/>
      <c r="CH31" s="619"/>
      <c r="CI31" s="619"/>
      <c r="CJ31" s="619"/>
      <c r="CK31" s="619"/>
      <c r="CL31" s="619"/>
      <c r="CM31" s="619"/>
      <c r="CN31" s="619"/>
      <c r="CO31" s="619"/>
      <c r="CP31" s="619"/>
      <c r="CQ31" s="620"/>
      <c r="CR31" s="621">
        <v>39482</v>
      </c>
      <c r="CS31" s="634"/>
      <c r="CT31" s="634"/>
      <c r="CU31" s="634"/>
      <c r="CV31" s="634"/>
      <c r="CW31" s="634"/>
      <c r="CX31" s="634"/>
      <c r="CY31" s="635"/>
      <c r="CZ31" s="624">
        <v>0.4</v>
      </c>
      <c r="DA31" s="636"/>
      <c r="DB31" s="636"/>
      <c r="DC31" s="637"/>
      <c r="DD31" s="627">
        <v>39482</v>
      </c>
      <c r="DE31" s="634"/>
      <c r="DF31" s="634"/>
      <c r="DG31" s="634"/>
      <c r="DH31" s="634"/>
      <c r="DI31" s="634"/>
      <c r="DJ31" s="634"/>
      <c r="DK31" s="635"/>
      <c r="DL31" s="627">
        <v>39482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693006</v>
      </c>
      <c r="S32" s="622"/>
      <c r="T32" s="622"/>
      <c r="U32" s="622"/>
      <c r="V32" s="622"/>
      <c r="W32" s="622"/>
      <c r="X32" s="622"/>
      <c r="Y32" s="623"/>
      <c r="Z32" s="659">
        <v>6.9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97.1</v>
      </c>
      <c r="BN32" s="634"/>
      <c r="BO32" s="634"/>
      <c r="BP32" s="634"/>
      <c r="BQ32" s="657"/>
      <c r="BR32" s="687">
        <v>99.6</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695</v>
      </c>
      <c r="CS32" s="622"/>
      <c r="CT32" s="622"/>
      <c r="CU32" s="622"/>
      <c r="CV32" s="622"/>
      <c r="CW32" s="622"/>
      <c r="CX32" s="622"/>
      <c r="CY32" s="623"/>
      <c r="CZ32" s="624">
        <v>0</v>
      </c>
      <c r="DA32" s="636"/>
      <c r="DB32" s="636"/>
      <c r="DC32" s="637"/>
      <c r="DD32" s="627">
        <v>695</v>
      </c>
      <c r="DE32" s="622"/>
      <c r="DF32" s="622"/>
      <c r="DG32" s="622"/>
      <c r="DH32" s="622"/>
      <c r="DI32" s="622"/>
      <c r="DJ32" s="622"/>
      <c r="DK32" s="623"/>
      <c r="DL32" s="627">
        <v>695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30952</v>
      </c>
      <c r="S33" s="622"/>
      <c r="T33" s="622"/>
      <c r="U33" s="622"/>
      <c r="V33" s="622"/>
      <c r="W33" s="622"/>
      <c r="X33" s="622"/>
      <c r="Y33" s="623"/>
      <c r="Z33" s="659">
        <v>0.3</v>
      </c>
      <c r="AA33" s="659"/>
      <c r="AB33" s="659"/>
      <c r="AC33" s="659"/>
      <c r="AD33" s="660">
        <v>10724</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98.2</v>
      </c>
      <c r="BN33" s="606"/>
      <c r="BO33" s="606"/>
      <c r="BP33" s="606"/>
      <c r="BQ33" s="669"/>
      <c r="BR33" s="682">
        <v>99.5</v>
      </c>
      <c r="BS33" s="606"/>
      <c r="BT33" s="606"/>
      <c r="BU33" s="606"/>
      <c r="BV33" s="606"/>
      <c r="BW33" s="606"/>
      <c r="BX33" s="652">
        <v>86.8</v>
      </c>
      <c r="BY33" s="606"/>
      <c r="BZ33" s="606"/>
      <c r="CA33" s="606"/>
      <c r="CB33" s="669"/>
      <c r="CD33" s="618" t="s">
        <v>307</v>
      </c>
      <c r="CE33" s="619"/>
      <c r="CF33" s="619"/>
      <c r="CG33" s="619"/>
      <c r="CH33" s="619"/>
      <c r="CI33" s="619"/>
      <c r="CJ33" s="619"/>
      <c r="CK33" s="619"/>
      <c r="CL33" s="619"/>
      <c r="CM33" s="619"/>
      <c r="CN33" s="619"/>
      <c r="CO33" s="619"/>
      <c r="CP33" s="619"/>
      <c r="CQ33" s="620"/>
      <c r="CR33" s="621">
        <v>4537118</v>
      </c>
      <c r="CS33" s="634"/>
      <c r="CT33" s="634"/>
      <c r="CU33" s="634"/>
      <c r="CV33" s="634"/>
      <c r="CW33" s="634"/>
      <c r="CX33" s="634"/>
      <c r="CY33" s="635"/>
      <c r="CZ33" s="624">
        <v>47.8</v>
      </c>
      <c r="DA33" s="636"/>
      <c r="DB33" s="636"/>
      <c r="DC33" s="637"/>
      <c r="DD33" s="627">
        <v>3397461</v>
      </c>
      <c r="DE33" s="634"/>
      <c r="DF33" s="634"/>
      <c r="DG33" s="634"/>
      <c r="DH33" s="634"/>
      <c r="DI33" s="634"/>
      <c r="DJ33" s="634"/>
      <c r="DK33" s="635"/>
      <c r="DL33" s="627">
        <v>2365150</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245087</v>
      </c>
      <c r="S34" s="622"/>
      <c r="T34" s="622"/>
      <c r="U34" s="622"/>
      <c r="V34" s="622"/>
      <c r="W34" s="622"/>
      <c r="X34" s="622"/>
      <c r="Y34" s="623"/>
      <c r="Z34" s="659">
        <v>2.4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1450824</v>
      </c>
      <c r="CS34" s="622"/>
      <c r="CT34" s="622"/>
      <c r="CU34" s="622"/>
      <c r="CV34" s="622"/>
      <c r="CW34" s="622"/>
      <c r="CX34" s="622"/>
      <c r="CY34" s="623"/>
      <c r="CZ34" s="624">
        <v>15.3</v>
      </c>
      <c r="DA34" s="636"/>
      <c r="DB34" s="636"/>
      <c r="DC34" s="637"/>
      <c r="DD34" s="627">
        <v>1054435</v>
      </c>
      <c r="DE34" s="622"/>
      <c r="DF34" s="622"/>
      <c r="DG34" s="622"/>
      <c r="DH34" s="622"/>
      <c r="DI34" s="622"/>
      <c r="DJ34" s="622"/>
      <c r="DK34" s="623"/>
      <c r="DL34" s="627">
        <v>998276</v>
      </c>
      <c r="DM34" s="622"/>
      <c r="DN34" s="622"/>
      <c r="DO34" s="622"/>
      <c r="DP34" s="622"/>
      <c r="DQ34" s="622"/>
      <c r="DR34" s="622"/>
      <c r="DS34" s="622"/>
      <c r="DT34" s="622"/>
      <c r="DU34" s="622"/>
      <c r="DV34" s="623"/>
      <c r="DW34" s="624">
        <v>16.399999999999999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321580</v>
      </c>
      <c r="S35" s="622"/>
      <c r="T35" s="622"/>
      <c r="U35" s="622"/>
      <c r="V35" s="622"/>
      <c r="W35" s="622"/>
      <c r="X35" s="622"/>
      <c r="Y35" s="623"/>
      <c r="Z35" s="659">
        <v>3.2</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56373</v>
      </c>
      <c r="CS35" s="634"/>
      <c r="CT35" s="634"/>
      <c r="CU35" s="634"/>
      <c r="CV35" s="634"/>
      <c r="CW35" s="634"/>
      <c r="CX35" s="634"/>
      <c r="CY35" s="635"/>
      <c r="CZ35" s="624">
        <v>0.6</v>
      </c>
      <c r="DA35" s="636"/>
      <c r="DB35" s="636"/>
      <c r="DC35" s="637"/>
      <c r="DD35" s="627">
        <v>21940</v>
      </c>
      <c r="DE35" s="634"/>
      <c r="DF35" s="634"/>
      <c r="DG35" s="634"/>
      <c r="DH35" s="634"/>
      <c r="DI35" s="634"/>
      <c r="DJ35" s="634"/>
      <c r="DK35" s="635"/>
      <c r="DL35" s="627">
        <v>21940</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226773</v>
      </c>
      <c r="S36" s="622"/>
      <c r="T36" s="622"/>
      <c r="U36" s="622"/>
      <c r="V36" s="622"/>
      <c r="W36" s="622"/>
      <c r="X36" s="622"/>
      <c r="Y36" s="623"/>
      <c r="Z36" s="659">
        <v>2.2000000000000002</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1338486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132660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1928001</v>
      </c>
      <c r="CS36" s="622"/>
      <c r="CT36" s="622"/>
      <c r="CU36" s="622"/>
      <c r="CV36" s="622"/>
      <c r="CW36" s="622"/>
      <c r="CX36" s="622"/>
      <c r="CY36" s="623"/>
      <c r="CZ36" s="624">
        <v>20.3</v>
      </c>
      <c r="DA36" s="636"/>
      <c r="DB36" s="636"/>
      <c r="DC36" s="637"/>
      <c r="DD36" s="627">
        <v>1493103</v>
      </c>
      <c r="DE36" s="622"/>
      <c r="DF36" s="622"/>
      <c r="DG36" s="622"/>
      <c r="DH36" s="622"/>
      <c r="DI36" s="622"/>
      <c r="DJ36" s="622"/>
      <c r="DK36" s="623"/>
      <c r="DL36" s="627">
        <v>908870</v>
      </c>
      <c r="DM36" s="622"/>
      <c r="DN36" s="622"/>
      <c r="DO36" s="622"/>
      <c r="DP36" s="622"/>
      <c r="DQ36" s="622"/>
      <c r="DR36" s="622"/>
      <c r="DS36" s="622"/>
      <c r="DT36" s="622"/>
      <c r="DU36" s="622"/>
      <c r="DV36" s="623"/>
      <c r="DW36" s="624">
        <v>14.9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317792</v>
      </c>
      <c r="S37" s="622"/>
      <c r="T37" s="622"/>
      <c r="U37" s="622"/>
      <c r="V37" s="622"/>
      <c r="W37" s="622"/>
      <c r="X37" s="622"/>
      <c r="Y37" s="623"/>
      <c r="Z37" s="659">
        <v>3.1</v>
      </c>
      <c r="AA37" s="659"/>
      <c r="AB37" s="659"/>
      <c r="AC37" s="659"/>
      <c r="AD37" s="660">
        <v>5706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336589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132660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452626</v>
      </c>
      <c r="CS37" s="634"/>
      <c r="CT37" s="634"/>
      <c r="CU37" s="634"/>
      <c r="CV37" s="634"/>
      <c r="CW37" s="634"/>
      <c r="CX37" s="634"/>
      <c r="CY37" s="635"/>
      <c r="CZ37" s="624">
        <v>4.8</v>
      </c>
      <c r="DA37" s="636"/>
      <c r="DB37" s="636"/>
      <c r="DC37" s="637"/>
      <c r="DD37" s="627">
        <v>301205</v>
      </c>
      <c r="DE37" s="634"/>
      <c r="DF37" s="634"/>
      <c r="DG37" s="634"/>
      <c r="DH37" s="634"/>
      <c r="DI37" s="634"/>
      <c r="DJ37" s="634"/>
      <c r="DK37" s="635"/>
      <c r="DL37" s="627">
        <v>300039</v>
      </c>
      <c r="DM37" s="634"/>
      <c r="DN37" s="634"/>
      <c r="DO37" s="634"/>
      <c r="DP37" s="634"/>
      <c r="DQ37" s="634"/>
      <c r="DR37" s="634"/>
      <c r="DS37" s="634"/>
      <c r="DT37" s="634"/>
      <c r="DU37" s="634"/>
      <c r="DV37" s="635"/>
      <c r="DW37" s="624">
        <v>4.9000000000000004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229014</v>
      </c>
      <c r="S38" s="622"/>
      <c r="T38" s="622"/>
      <c r="U38" s="622"/>
      <c r="V38" s="622"/>
      <c r="W38" s="622"/>
      <c r="X38" s="622"/>
      <c r="Y38" s="623"/>
      <c r="Z38" s="659">
        <v>2.2999999999999998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44126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2584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957771</v>
      </c>
      <c r="CS38" s="622"/>
      <c r="CT38" s="622"/>
      <c r="CU38" s="622"/>
      <c r="CV38" s="622"/>
      <c r="CW38" s="622"/>
      <c r="CX38" s="622"/>
      <c r="CY38" s="623"/>
      <c r="CZ38" s="624">
        <v>10.1</v>
      </c>
      <c r="DA38" s="636"/>
      <c r="DB38" s="636"/>
      <c r="DC38" s="637"/>
      <c r="DD38" s="627">
        <v>759349</v>
      </c>
      <c r="DE38" s="622"/>
      <c r="DF38" s="622"/>
      <c r="DG38" s="622"/>
      <c r="DH38" s="622"/>
      <c r="DI38" s="622"/>
      <c r="DJ38" s="622"/>
      <c r="DK38" s="623"/>
      <c r="DL38" s="627">
        <v>436064</v>
      </c>
      <c r="DM38" s="622"/>
      <c r="DN38" s="622"/>
      <c r="DO38" s="622"/>
      <c r="DP38" s="622"/>
      <c r="DQ38" s="622"/>
      <c r="DR38" s="622"/>
      <c r="DS38" s="622"/>
      <c r="DT38" s="622"/>
      <c r="DU38" s="622"/>
      <c r="DV38" s="623"/>
      <c r="DW38" s="624">
        <v>7.2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3660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93212</v>
      </c>
      <c r="CS39" s="634"/>
      <c r="CT39" s="634"/>
      <c r="CU39" s="634"/>
      <c r="CV39" s="634"/>
      <c r="CW39" s="634"/>
      <c r="CX39" s="634"/>
      <c r="CY39" s="635"/>
      <c r="CZ39" s="624">
        <v>1</v>
      </c>
      <c r="DA39" s="636"/>
      <c r="DB39" s="636"/>
      <c r="DC39" s="637"/>
      <c r="DD39" s="627">
        <v>68634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22614</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50937</v>
      </c>
      <c r="CS40" s="622"/>
      <c r="CT40" s="622"/>
      <c r="CU40" s="622"/>
      <c r="CV40" s="622"/>
      <c r="CW40" s="622"/>
      <c r="CX40" s="622"/>
      <c r="CY40" s="623"/>
      <c r="CZ40" s="624">
        <v>0.5</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10105262</v>
      </c>
      <c r="S41" s="646"/>
      <c r="T41" s="646"/>
      <c r="U41" s="646"/>
      <c r="V41" s="646"/>
      <c r="W41" s="646"/>
      <c r="X41" s="646"/>
      <c r="Y41" s="649"/>
      <c r="Z41" s="650">
        <v>100</v>
      </c>
      <c r="AA41" s="650"/>
      <c r="AB41" s="650"/>
      <c r="AC41" s="650"/>
      <c r="AD41" s="651">
        <v>6071621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204017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753754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472566</v>
      </c>
      <c r="CS42" s="634"/>
      <c r="CT42" s="634"/>
      <c r="CU42" s="634"/>
      <c r="CV42" s="634"/>
      <c r="CW42" s="634"/>
      <c r="CX42" s="634"/>
      <c r="CY42" s="635"/>
      <c r="CZ42" s="624">
        <v>5</v>
      </c>
      <c r="DA42" s="636"/>
      <c r="DB42" s="636"/>
      <c r="DC42" s="637"/>
      <c r="DD42" s="627">
        <v>200985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472566</v>
      </c>
      <c r="CS44" s="622"/>
      <c r="CT44" s="622"/>
      <c r="CU44" s="622"/>
      <c r="CV44" s="622"/>
      <c r="CW44" s="622"/>
      <c r="CX44" s="622"/>
      <c r="CY44" s="623"/>
      <c r="CZ44" s="624">
        <v>5</v>
      </c>
      <c r="DA44" s="625"/>
      <c r="DB44" s="625"/>
      <c r="DC44" s="626"/>
      <c r="DD44" s="627">
        <v>200985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49494</v>
      </c>
      <c r="CS45" s="634"/>
      <c r="CT45" s="634"/>
      <c r="CU45" s="634"/>
      <c r="CV45" s="634"/>
      <c r="CW45" s="634"/>
      <c r="CX45" s="634"/>
      <c r="CY45" s="635"/>
      <c r="CZ45" s="624">
        <v>0.5</v>
      </c>
      <c r="DA45" s="636"/>
      <c r="DB45" s="636"/>
      <c r="DC45" s="637"/>
      <c r="DD45" s="627">
        <v>5528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379892</v>
      </c>
      <c r="CS46" s="622"/>
      <c r="CT46" s="622"/>
      <c r="CU46" s="622"/>
      <c r="CV46" s="622"/>
      <c r="CW46" s="622"/>
      <c r="CX46" s="622"/>
      <c r="CY46" s="623"/>
      <c r="CZ46" s="624">
        <v>4</v>
      </c>
      <c r="DA46" s="625"/>
      <c r="DB46" s="625"/>
      <c r="DC46" s="626"/>
      <c r="DD46" s="627">
        <v>188569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9485425</v>
      </c>
      <c r="CS49" s="606"/>
      <c r="CT49" s="606"/>
      <c r="CU49" s="606"/>
      <c r="CV49" s="606"/>
      <c r="CW49" s="606"/>
      <c r="CX49" s="606"/>
      <c r="CY49" s="607"/>
      <c r="CZ49" s="608">
        <v>100</v>
      </c>
      <c r="DA49" s="609"/>
      <c r="DB49" s="609"/>
      <c r="DC49" s="610"/>
      <c r="DD49" s="611">
        <v>6720727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nLzGH21YChqWBY5sqKwIvRUQqH2kMcUTd9xN8oK3xdYtA+hxBCvhr2C835LE+fTMCD1EIXHxXRFvthZwjfiZg==" saltValue="bKX6nbsqFLlG+mCBYZ6Q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10112</v>
      </c>
      <c r="R7" s="1103"/>
      <c r="S7" s="1103"/>
      <c r="T7" s="1103"/>
      <c r="U7" s="1103"/>
      <c r="V7" s="1103">
        <v>9492</v>
      </c>
      <c r="W7" s="1103"/>
      <c r="X7" s="1103"/>
      <c r="Y7" s="1103"/>
      <c r="Z7" s="1103"/>
      <c r="AA7" s="1103">
        <f>Q7-V7</f>
        <v>620</v>
      </c>
      <c r="AB7" s="1103"/>
      <c r="AC7" s="1103"/>
      <c r="AD7" s="1103"/>
      <c r="AE7" s="1104"/>
      <c r="AF7" s="1105">
        <v>572</v>
      </c>
      <c r="AG7" s="1106"/>
      <c r="AH7" s="1106"/>
      <c r="AI7" s="1106"/>
      <c r="AJ7" s="1107"/>
      <c r="AK7" s="1108">
        <v>322</v>
      </c>
      <c r="AL7" s="1109"/>
      <c r="AM7" s="1109"/>
      <c r="AN7" s="1109"/>
      <c r="AO7" s="1109"/>
      <c r="AP7" s="1109">
        <v>13570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-4</v>
      </c>
      <c r="CI7" s="1097"/>
      <c r="CJ7" s="1097"/>
      <c r="CK7" s="1097"/>
      <c r="CL7" s="1098"/>
      <c r="CM7" s="1096">
        <v>151</v>
      </c>
      <c r="CN7" s="1097"/>
      <c r="CO7" s="1097"/>
      <c r="CP7" s="1097"/>
      <c r="CQ7" s="1098"/>
      <c r="CR7" s="1096">
        <v>100</v>
      </c>
      <c r="CS7" s="1097"/>
      <c r="CT7" s="1097"/>
      <c r="CU7" s="1097"/>
      <c r="CV7" s="1098"/>
      <c r="CW7" s="1096" t="s">
        <v>547</v>
      </c>
      <c r="CX7" s="1097"/>
      <c r="CY7" s="1097"/>
      <c r="CZ7" s="1097"/>
      <c r="DA7" s="1098"/>
      <c r="DB7" s="1096" t="s">
        <v>547</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560</v>
      </c>
      <c r="BS8" s="992" t="s">
        <v>559</v>
      </c>
      <c r="BT8" s="993"/>
      <c r="BU8" s="993"/>
      <c r="BV8" s="993"/>
      <c r="BW8" s="993"/>
      <c r="BX8" s="993"/>
      <c r="BY8" s="993"/>
      <c r="BZ8" s="993"/>
      <c r="CA8" s="993"/>
      <c r="CB8" s="993"/>
      <c r="CC8" s="993"/>
      <c r="CD8" s="993"/>
      <c r="CE8" s="993"/>
      <c r="CF8" s="993"/>
      <c r="CG8" s="1014"/>
      <c r="CH8" s="989">
        <v>1</v>
      </c>
      <c r="CI8" s="990"/>
      <c r="CJ8" s="990"/>
      <c r="CK8" s="990"/>
      <c r="CL8" s="991"/>
      <c r="CM8" s="989">
        <v>57</v>
      </c>
      <c r="CN8" s="990"/>
      <c r="CO8" s="990"/>
      <c r="CP8" s="990"/>
      <c r="CQ8" s="991"/>
      <c r="CR8" s="989">
        <v>5</v>
      </c>
      <c r="CS8" s="990"/>
      <c r="CT8" s="990"/>
      <c r="CU8" s="990"/>
      <c r="CV8" s="991"/>
      <c r="CW8" s="989">
        <v>5</v>
      </c>
      <c r="CX8" s="990"/>
      <c r="CY8" s="990"/>
      <c r="CZ8" s="990"/>
      <c r="DA8" s="991"/>
      <c r="DB8" s="989" t="s">
        <v>547</v>
      </c>
      <c r="DC8" s="990"/>
      <c r="DD8" s="990"/>
      <c r="DE8" s="990"/>
      <c r="DF8" s="991"/>
      <c r="DG8" s="989">
        <v>505</v>
      </c>
      <c r="DH8" s="990"/>
      <c r="DI8" s="990"/>
      <c r="DJ8" s="990"/>
      <c r="DK8" s="991"/>
      <c r="DL8" s="989" t="s">
        <v>547</v>
      </c>
      <c r="DM8" s="990"/>
      <c r="DN8" s="990"/>
      <c r="DO8" s="990"/>
      <c r="DP8" s="991"/>
      <c r="DQ8" s="989">
        <v>488</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10112</v>
      </c>
      <c r="R23" s="1061"/>
      <c r="S23" s="1061"/>
      <c r="T23" s="1061"/>
      <c r="U23" s="1061"/>
      <c r="V23" s="1061">
        <v>9492</v>
      </c>
      <c r="W23" s="1061"/>
      <c r="X23" s="1061"/>
      <c r="Y23" s="1061"/>
      <c r="Z23" s="1061"/>
      <c r="AA23" s="1061">
        <v>620</v>
      </c>
      <c r="AB23" s="1061"/>
      <c r="AC23" s="1061"/>
      <c r="AD23" s="1061"/>
      <c r="AE23" s="1068"/>
      <c r="AF23" s="1069">
        <v>572</v>
      </c>
      <c r="AG23" s="1061"/>
      <c r="AH23" s="1061"/>
      <c r="AI23" s="1061"/>
      <c r="AJ23" s="1070"/>
      <c r="AK23" s="1071"/>
      <c r="AL23" s="1072"/>
      <c r="AM23" s="1072"/>
      <c r="AN23" s="1072"/>
      <c r="AO23" s="1072"/>
      <c r="AP23" s="1061">
        <v>13570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2440</v>
      </c>
      <c r="R28" s="1051"/>
      <c r="S28" s="1051"/>
      <c r="T28" s="1051"/>
      <c r="U28" s="1051"/>
      <c r="V28" s="1051">
        <v>2307</v>
      </c>
      <c r="W28" s="1051"/>
      <c r="X28" s="1051"/>
      <c r="Y28" s="1051"/>
      <c r="Z28" s="1051"/>
      <c r="AA28" s="1051">
        <v>133</v>
      </c>
      <c r="AB28" s="1051"/>
      <c r="AC28" s="1051"/>
      <c r="AD28" s="1051"/>
      <c r="AE28" s="1052"/>
      <c r="AF28" s="1053">
        <v>133</v>
      </c>
      <c r="AG28" s="1051"/>
      <c r="AH28" s="1051"/>
      <c r="AI28" s="1051"/>
      <c r="AJ28" s="1054"/>
      <c r="AK28" s="1042">
        <v>204</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31</v>
      </c>
      <c r="R29" s="1039"/>
      <c r="S29" s="1039"/>
      <c r="T29" s="1039"/>
      <c r="U29" s="1039"/>
      <c r="V29" s="1039">
        <v>27</v>
      </c>
      <c r="W29" s="1039"/>
      <c r="X29" s="1039"/>
      <c r="Y29" s="1039"/>
      <c r="Z29" s="1039"/>
      <c r="AA29" s="1039">
        <v>4</v>
      </c>
      <c r="AB29" s="1039"/>
      <c r="AC29" s="1039"/>
      <c r="AD29" s="1039"/>
      <c r="AE29" s="1040"/>
      <c r="AF29" s="1035">
        <v>4</v>
      </c>
      <c r="AG29" s="1036"/>
      <c r="AH29" s="1036"/>
      <c r="AI29" s="1036"/>
      <c r="AJ29" s="1037"/>
      <c r="AK29" s="980">
        <v>22</v>
      </c>
      <c r="AL29" s="971"/>
      <c r="AM29" s="971"/>
      <c r="AN29" s="971"/>
      <c r="AO29" s="971"/>
      <c r="AP29" s="971">
        <v>4</v>
      </c>
      <c r="AQ29" s="971"/>
      <c r="AR29" s="971"/>
      <c r="AS29" s="971"/>
      <c r="AT29" s="971"/>
      <c r="AU29" s="971">
        <v>4</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2641</v>
      </c>
      <c r="R30" s="1039"/>
      <c r="S30" s="1039"/>
      <c r="T30" s="1039"/>
      <c r="U30" s="1039"/>
      <c r="V30" s="1039">
        <v>2495</v>
      </c>
      <c r="W30" s="1039"/>
      <c r="X30" s="1039"/>
      <c r="Y30" s="1039"/>
      <c r="Z30" s="1039"/>
      <c r="AA30" s="1039">
        <v>145</v>
      </c>
      <c r="AB30" s="1039"/>
      <c r="AC30" s="1039"/>
      <c r="AD30" s="1039"/>
      <c r="AE30" s="1040"/>
      <c r="AF30" s="1035">
        <v>145</v>
      </c>
      <c r="AG30" s="1036"/>
      <c r="AH30" s="1036"/>
      <c r="AI30" s="1036"/>
      <c r="AJ30" s="1037"/>
      <c r="AK30" s="980">
        <v>378</v>
      </c>
      <c r="AL30" s="971"/>
      <c r="AM30" s="971"/>
      <c r="AN30" s="971"/>
      <c r="AO30" s="971"/>
      <c r="AP30" s="971" t="s">
        <v>547</v>
      </c>
      <c r="AQ30" s="971"/>
      <c r="AR30" s="971"/>
      <c r="AS30" s="971"/>
      <c r="AT30" s="971"/>
      <c r="AU30" s="971" t="s">
        <v>547</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451</v>
      </c>
      <c r="R31" s="1039"/>
      <c r="S31" s="1039"/>
      <c r="T31" s="1039"/>
      <c r="U31" s="1039"/>
      <c r="V31" s="1039">
        <v>448</v>
      </c>
      <c r="W31" s="1039"/>
      <c r="X31" s="1039"/>
      <c r="Y31" s="1039"/>
      <c r="Z31" s="1039"/>
      <c r="AA31" s="1039">
        <v>3</v>
      </c>
      <c r="AB31" s="1039"/>
      <c r="AC31" s="1039"/>
      <c r="AD31" s="1039"/>
      <c r="AE31" s="1040"/>
      <c r="AF31" s="1035">
        <v>3</v>
      </c>
      <c r="AG31" s="1036"/>
      <c r="AH31" s="1036"/>
      <c r="AI31" s="1036"/>
      <c r="AJ31" s="1037"/>
      <c r="AK31" s="980">
        <v>105</v>
      </c>
      <c r="AL31" s="971"/>
      <c r="AM31" s="971"/>
      <c r="AN31" s="971"/>
      <c r="AO31" s="971"/>
      <c r="AP31" s="971" t="s">
        <v>547</v>
      </c>
      <c r="AQ31" s="971"/>
      <c r="AR31" s="971"/>
      <c r="AS31" s="971"/>
      <c r="AT31" s="971"/>
      <c r="AU31" s="971" t="s">
        <v>547</v>
      </c>
      <c r="AV31" s="971"/>
      <c r="AW31" s="971"/>
      <c r="AX31" s="971"/>
      <c r="AY31" s="971"/>
      <c r="AZ31" s="1041" t="s">
        <v>547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708</v>
      </c>
      <c r="R32" s="1039"/>
      <c r="S32" s="1039"/>
      <c r="T32" s="1039"/>
      <c r="U32" s="1039"/>
      <c r="V32" s="1039">
        <v>705</v>
      </c>
      <c r="W32" s="1039"/>
      <c r="X32" s="1039"/>
      <c r="Y32" s="1039"/>
      <c r="Z32" s="1039"/>
      <c r="AA32" s="1039">
        <v>3</v>
      </c>
      <c r="AB32" s="1039"/>
      <c r="AC32" s="1039"/>
      <c r="AD32" s="1039"/>
      <c r="AE32" s="1040"/>
      <c r="AF32" s="1035">
        <v>90</v>
      </c>
      <c r="AG32" s="1036"/>
      <c r="AH32" s="1036"/>
      <c r="AI32" s="1036"/>
      <c r="AJ32" s="1037"/>
      <c r="AK32" s="980">
        <v>290</v>
      </c>
      <c r="AL32" s="971"/>
      <c r="AM32" s="971"/>
      <c r="AN32" s="971"/>
      <c r="AO32" s="971"/>
      <c r="AP32" s="971">
        <v>5411</v>
      </c>
      <c r="AQ32" s="971"/>
      <c r="AR32" s="971"/>
      <c r="AS32" s="971"/>
      <c r="AT32" s="971"/>
      <c r="AU32" s="971">
        <v>4752</v>
      </c>
      <c r="AV32" s="971"/>
      <c r="AW32" s="971"/>
      <c r="AX32" s="971"/>
      <c r="AY32" s="971"/>
      <c r="AZ32" s="1041" t="s">
        <v>547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375</v>
      </c>
      <c r="AG63" s="959"/>
      <c r="AH63" s="959"/>
      <c r="AI63" s="959"/>
      <c r="AJ63" s="1022"/>
      <c r="AK63" s="1023"/>
      <c r="AL63" s="963"/>
      <c r="AM63" s="963"/>
      <c r="AN63" s="963"/>
      <c r="AO63" s="963"/>
      <c r="AP63" s="959">
        <v>5415</v>
      </c>
      <c r="AQ63" s="959"/>
      <c r="AR63" s="959"/>
      <c r="AS63" s="959"/>
      <c r="AT63" s="959"/>
      <c r="AU63" s="959">
        <v>4756</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1934</v>
      </c>
      <c r="R68" s="982"/>
      <c r="S68" s="982"/>
      <c r="T68" s="982"/>
      <c r="U68" s="982"/>
      <c r="V68" s="982">
        <v>1897</v>
      </c>
      <c r="W68" s="982"/>
      <c r="X68" s="982"/>
      <c r="Y68" s="982"/>
      <c r="Z68" s="982"/>
      <c r="AA68" s="982">
        <v>37</v>
      </c>
      <c r="AB68" s="982"/>
      <c r="AC68" s="982"/>
      <c r="AD68" s="982"/>
      <c r="AE68" s="982"/>
      <c r="AF68" s="982">
        <v>37</v>
      </c>
      <c r="AG68" s="982"/>
      <c r="AH68" s="982"/>
      <c r="AI68" s="982"/>
      <c r="AJ68" s="982"/>
      <c r="AK68" s="982">
        <v>97</v>
      </c>
      <c r="AL68" s="982"/>
      <c r="AM68" s="982"/>
      <c r="AN68" s="982"/>
      <c r="AO68" s="982"/>
      <c r="AP68" s="982">
        <v>77</v>
      </c>
      <c r="AQ68" s="982"/>
      <c r="AR68" s="982"/>
      <c r="AS68" s="982"/>
      <c r="AT68" s="982"/>
      <c r="AU68" s="982">
        <v>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354</v>
      </c>
      <c r="R69" s="971"/>
      <c r="S69" s="971"/>
      <c r="T69" s="971"/>
      <c r="U69" s="971"/>
      <c r="V69" s="971">
        <v>347</v>
      </c>
      <c r="W69" s="971"/>
      <c r="X69" s="971"/>
      <c r="Y69" s="971"/>
      <c r="Z69" s="971"/>
      <c r="AA69" s="971">
        <v>8</v>
      </c>
      <c r="AB69" s="971"/>
      <c r="AC69" s="971"/>
      <c r="AD69" s="971"/>
      <c r="AE69" s="971"/>
      <c r="AF69" s="971">
        <v>8</v>
      </c>
      <c r="AG69" s="971"/>
      <c r="AH69" s="971"/>
      <c r="AI69" s="971"/>
      <c r="AJ69" s="971"/>
      <c r="AK69" s="971">
        <v>18</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1087</v>
      </c>
      <c r="R70" s="971"/>
      <c r="S70" s="971"/>
      <c r="T70" s="971"/>
      <c r="U70" s="971"/>
      <c r="V70" s="971">
        <v>1047</v>
      </c>
      <c r="W70" s="971"/>
      <c r="X70" s="971"/>
      <c r="Y70" s="971"/>
      <c r="Z70" s="971"/>
      <c r="AA70" s="971">
        <v>40</v>
      </c>
      <c r="AB70" s="971"/>
      <c r="AC70" s="971"/>
      <c r="AD70" s="971"/>
      <c r="AE70" s="971"/>
      <c r="AF70" s="971">
        <v>40</v>
      </c>
      <c r="AG70" s="971"/>
      <c r="AH70" s="971"/>
      <c r="AI70" s="971"/>
      <c r="AJ70" s="971"/>
      <c r="AK70" s="971">
        <v>58</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656</v>
      </c>
      <c r="R71" s="971"/>
      <c r="S71" s="971"/>
      <c r="T71" s="971"/>
      <c r="U71" s="971"/>
      <c r="V71" s="971">
        <v>636</v>
      </c>
      <c r="W71" s="971"/>
      <c r="X71" s="971"/>
      <c r="Y71" s="971"/>
      <c r="Z71" s="971"/>
      <c r="AA71" s="971">
        <v>20</v>
      </c>
      <c r="AB71" s="971"/>
      <c r="AC71" s="971"/>
      <c r="AD71" s="971"/>
      <c r="AE71" s="971"/>
      <c r="AF71" s="971">
        <v>20</v>
      </c>
      <c r="AG71" s="971"/>
      <c r="AH71" s="971"/>
      <c r="AI71" s="971"/>
      <c r="AJ71" s="971"/>
      <c r="AK71" s="971">
        <v>16</v>
      </c>
      <c r="AL71" s="971"/>
      <c r="AM71" s="971"/>
      <c r="AN71" s="971"/>
      <c r="AO71" s="971"/>
      <c r="AP71" s="971">
        <v>608</v>
      </c>
      <c r="AQ71" s="971"/>
      <c r="AR71" s="971"/>
      <c r="AS71" s="971"/>
      <c r="AT71" s="971"/>
      <c r="AU71" s="971">
        <v>230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3706</v>
      </c>
      <c r="R72" s="971"/>
      <c r="S72" s="971"/>
      <c r="T72" s="971"/>
      <c r="U72" s="971"/>
      <c r="V72" s="971">
        <v>2968</v>
      </c>
      <c r="W72" s="971"/>
      <c r="X72" s="971"/>
      <c r="Y72" s="971"/>
      <c r="Z72" s="971"/>
      <c r="AA72" s="971">
        <v>738</v>
      </c>
      <c r="AB72" s="971"/>
      <c r="AC72" s="971"/>
      <c r="AD72" s="971"/>
      <c r="AE72" s="971"/>
      <c r="AF72" s="971">
        <v>738</v>
      </c>
      <c r="AG72" s="971"/>
      <c r="AH72" s="971"/>
      <c r="AI72" s="971"/>
      <c r="AJ72" s="971"/>
      <c r="AK72" s="971">
        <v>1248</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820</v>
      </c>
      <c r="R73" s="971"/>
      <c r="S73" s="971"/>
      <c r="T73" s="971"/>
      <c r="U73" s="971"/>
      <c r="V73" s="971">
        <v>797</v>
      </c>
      <c r="W73" s="971"/>
      <c r="X73" s="971"/>
      <c r="Y73" s="971"/>
      <c r="Z73" s="971"/>
      <c r="AA73" s="971">
        <v>23</v>
      </c>
      <c r="AB73" s="971"/>
      <c r="AC73" s="971"/>
      <c r="AD73" s="971"/>
      <c r="AE73" s="971"/>
      <c r="AF73" s="971">
        <v>23</v>
      </c>
      <c r="AG73" s="971"/>
      <c r="AH73" s="971"/>
      <c r="AI73" s="971"/>
      <c r="AJ73" s="971"/>
      <c r="AK73" s="971">
        <v>152</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162866</v>
      </c>
      <c r="R74" s="971"/>
      <c r="S74" s="971"/>
      <c r="T74" s="971"/>
      <c r="U74" s="971"/>
      <c r="V74" s="971">
        <v>159925</v>
      </c>
      <c r="W74" s="971"/>
      <c r="X74" s="971"/>
      <c r="Y74" s="971"/>
      <c r="Z74" s="971"/>
      <c r="AA74" s="971">
        <v>2941</v>
      </c>
      <c r="AB74" s="971"/>
      <c r="AC74" s="971"/>
      <c r="AD74" s="971"/>
      <c r="AE74" s="971"/>
      <c r="AF74" s="971">
        <v>2941</v>
      </c>
      <c r="AG74" s="971"/>
      <c r="AH74" s="971"/>
      <c r="AI74" s="971"/>
      <c r="AJ74" s="971"/>
      <c r="AK74" s="971">
        <v>1620</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21549</v>
      </c>
      <c r="R75" s="979"/>
      <c r="S75" s="979"/>
      <c r="T75" s="979"/>
      <c r="U75" s="980"/>
      <c r="V75" s="981">
        <v>21154</v>
      </c>
      <c r="W75" s="979"/>
      <c r="X75" s="979"/>
      <c r="Y75" s="979"/>
      <c r="Z75" s="980"/>
      <c r="AA75" s="981">
        <v>395</v>
      </c>
      <c r="AB75" s="979"/>
      <c r="AC75" s="979"/>
      <c r="AD75" s="979"/>
      <c r="AE75" s="980"/>
      <c r="AF75" s="981">
        <v>28145</v>
      </c>
      <c r="AG75" s="979"/>
      <c r="AH75" s="979"/>
      <c r="AI75" s="979"/>
      <c r="AJ75" s="980"/>
      <c r="AK75" s="981" t="s">
        <v>547</v>
      </c>
      <c r="AL75" s="979"/>
      <c r="AM75" s="979"/>
      <c r="AN75" s="979"/>
      <c r="AO75" s="980"/>
      <c r="AP75" s="981">
        <v>52844</v>
      </c>
      <c r="AQ75" s="979"/>
      <c r="AR75" s="979"/>
      <c r="AS75" s="979"/>
      <c r="AT75" s="980"/>
      <c r="AU75" s="981">
        <v>317</v>
      </c>
      <c r="AV75" s="979"/>
      <c r="AW75" s="979"/>
      <c r="AX75" s="979"/>
      <c r="AY75" s="980"/>
      <c r="AZ75" s="972" t="s">
        <v>557</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736</v>
      </c>
      <c r="R76" s="979"/>
      <c r="S76" s="979"/>
      <c r="T76" s="979"/>
      <c r="U76" s="980"/>
      <c r="V76" s="981">
        <v>587</v>
      </c>
      <c r="W76" s="979"/>
      <c r="X76" s="979"/>
      <c r="Y76" s="979"/>
      <c r="Z76" s="980"/>
      <c r="AA76" s="981">
        <v>149</v>
      </c>
      <c r="AB76" s="979"/>
      <c r="AC76" s="979"/>
      <c r="AD76" s="979"/>
      <c r="AE76" s="980"/>
      <c r="AF76" s="981">
        <v>2079</v>
      </c>
      <c r="AG76" s="979"/>
      <c r="AH76" s="979"/>
      <c r="AI76" s="979"/>
      <c r="AJ76" s="980"/>
      <c r="AK76" s="981" t="s">
        <v>547</v>
      </c>
      <c r="AL76" s="979"/>
      <c r="AM76" s="979"/>
      <c r="AN76" s="979"/>
      <c r="AO76" s="980"/>
      <c r="AP76" s="981">
        <v>1074</v>
      </c>
      <c r="AQ76" s="979"/>
      <c r="AR76" s="979"/>
      <c r="AS76" s="979"/>
      <c r="AT76" s="980"/>
      <c r="AU76" s="981" t="s">
        <v>547</v>
      </c>
      <c r="AV76" s="979"/>
      <c r="AW76" s="979"/>
      <c r="AX76" s="979"/>
      <c r="AY76" s="980"/>
      <c r="AZ76" s="972" t="s">
        <v>557</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34031</v>
      </c>
      <c r="AG88" s="959"/>
      <c r="AH88" s="959"/>
      <c r="AI88" s="959"/>
      <c r="AJ88" s="959"/>
      <c r="AK88" s="963"/>
      <c r="AL88" s="963"/>
      <c r="AM88" s="963"/>
      <c r="AN88" s="963"/>
      <c r="AO88" s="963"/>
      <c r="AP88" s="959">
        <v>54602</v>
      </c>
      <c r="AQ88" s="959"/>
      <c r="AR88" s="959"/>
      <c r="AS88" s="959"/>
      <c r="AT88" s="959"/>
      <c r="AU88" s="959">
        <v>556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105</v>
      </c>
      <c r="CS102" s="953"/>
      <c r="CT102" s="953"/>
      <c r="CU102" s="953"/>
      <c r="CV102" s="954"/>
      <c r="CW102" s="952">
        <v>5</v>
      </c>
      <c r="CX102" s="953"/>
      <c r="CY102" s="953"/>
      <c r="CZ102" s="953"/>
      <c r="DA102" s="954"/>
      <c r="DB102" s="952" t="s">
        <v>547</v>
      </c>
      <c r="DC102" s="953"/>
      <c r="DD102" s="953"/>
      <c r="DE102" s="953"/>
      <c r="DF102" s="954"/>
      <c r="DG102" s="952">
        <v>505</v>
      </c>
      <c r="DH102" s="953"/>
      <c r="DI102" s="953"/>
      <c r="DJ102" s="953"/>
      <c r="DK102" s="954"/>
      <c r="DL102" s="952" t="s">
        <v>547</v>
      </c>
      <c r="DM102" s="953"/>
      <c r="DN102" s="953"/>
      <c r="DO102" s="953"/>
      <c r="DP102" s="954"/>
      <c r="DQ102" s="952">
        <v>488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1041538</v>
      </c>
      <c r="AB110" s="889"/>
      <c r="AC110" s="889"/>
      <c r="AD110" s="889"/>
      <c r="AE110" s="890"/>
      <c r="AF110" s="891">
        <v>1040730</v>
      </c>
      <c r="AG110" s="889"/>
      <c r="AH110" s="889"/>
      <c r="AI110" s="889"/>
      <c r="AJ110" s="890"/>
      <c r="AK110" s="891">
        <v>1006365</v>
      </c>
      <c r="AL110" s="889"/>
      <c r="AM110" s="889"/>
      <c r="AN110" s="889"/>
      <c r="AO110" s="890"/>
      <c r="AP110" s="892">
        <v>20.100000000000001</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14826148</v>
      </c>
      <c r="BR110" s="842"/>
      <c r="BS110" s="842"/>
      <c r="BT110" s="842"/>
      <c r="BU110" s="842"/>
      <c r="BV110" s="842">
        <v>14308004</v>
      </c>
      <c r="BW110" s="842"/>
      <c r="BX110" s="842"/>
      <c r="BY110" s="842"/>
      <c r="BZ110" s="842"/>
      <c r="CA110" s="842">
        <v>13570137</v>
      </c>
      <c r="CB110" s="842"/>
      <c r="CC110" s="842"/>
      <c r="CD110" s="842"/>
      <c r="CE110" s="842"/>
      <c r="CF110" s="866">
        <v>270.5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183748</v>
      </c>
      <c r="DH110" s="842"/>
      <c r="DI110" s="842"/>
      <c r="DJ110" s="842"/>
      <c r="DK110" s="842"/>
      <c r="DL110" s="842">
        <v>167805</v>
      </c>
      <c r="DM110" s="842"/>
      <c r="DN110" s="842"/>
      <c r="DO110" s="842"/>
      <c r="DP110" s="842"/>
      <c r="DQ110" s="842">
        <v>151855</v>
      </c>
      <c r="DR110" s="842"/>
      <c r="DS110" s="842"/>
      <c r="DT110" s="842"/>
      <c r="DU110" s="842"/>
      <c r="DV110" s="843">
        <v>3</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635848</v>
      </c>
      <c r="BR111" s="817"/>
      <c r="BS111" s="817"/>
      <c r="BT111" s="817"/>
      <c r="BU111" s="817"/>
      <c r="BV111" s="817">
        <v>581150</v>
      </c>
      <c r="BW111" s="817"/>
      <c r="BX111" s="817"/>
      <c r="BY111" s="817"/>
      <c r="BZ111" s="817"/>
      <c r="CA111" s="817">
        <v>524446</v>
      </c>
      <c r="CB111" s="817"/>
      <c r="CC111" s="817"/>
      <c r="CD111" s="817"/>
      <c r="CE111" s="817"/>
      <c r="CF111" s="875">
        <v>10.5</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4631628</v>
      </c>
      <c r="BR112" s="817"/>
      <c r="BS112" s="817"/>
      <c r="BT112" s="817"/>
      <c r="BU112" s="817"/>
      <c r="BV112" s="817">
        <v>4830093</v>
      </c>
      <c r="BW112" s="817"/>
      <c r="BX112" s="817"/>
      <c r="BY112" s="817"/>
      <c r="BZ112" s="817"/>
      <c r="CA112" s="817">
        <v>4447067</v>
      </c>
      <c r="CB112" s="817"/>
      <c r="CC112" s="817"/>
      <c r="CD112" s="817"/>
      <c r="CE112" s="817"/>
      <c r="CF112" s="875">
        <v>88.6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352748</v>
      </c>
      <c r="AB113" s="919"/>
      <c r="AC113" s="919"/>
      <c r="AD113" s="919"/>
      <c r="AE113" s="920"/>
      <c r="AF113" s="921">
        <v>406530</v>
      </c>
      <c r="AG113" s="919"/>
      <c r="AH113" s="919"/>
      <c r="AI113" s="919"/>
      <c r="AJ113" s="920"/>
      <c r="AK113" s="921">
        <v>250962</v>
      </c>
      <c r="AL113" s="919"/>
      <c r="AM113" s="919"/>
      <c r="AN113" s="919"/>
      <c r="AO113" s="920"/>
      <c r="AP113" s="922">
        <v>5</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787423</v>
      </c>
      <c r="BR113" s="817"/>
      <c r="BS113" s="817"/>
      <c r="BT113" s="817"/>
      <c r="BU113" s="817"/>
      <c r="BV113" s="817">
        <v>692149</v>
      </c>
      <c r="BW113" s="817"/>
      <c r="BX113" s="817"/>
      <c r="BY113" s="817"/>
      <c r="BZ113" s="817"/>
      <c r="CA113" s="817">
        <v>556130</v>
      </c>
      <c r="CB113" s="817"/>
      <c r="CC113" s="817"/>
      <c r="CD113" s="817"/>
      <c r="CE113" s="817"/>
      <c r="CF113" s="875">
        <v>11.1</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105626</v>
      </c>
      <c r="AB114" s="780"/>
      <c r="AC114" s="780"/>
      <c r="AD114" s="780"/>
      <c r="AE114" s="781"/>
      <c r="AF114" s="782">
        <v>120636</v>
      </c>
      <c r="AG114" s="780"/>
      <c r="AH114" s="780"/>
      <c r="AI114" s="780"/>
      <c r="AJ114" s="781"/>
      <c r="AK114" s="782">
        <v>109382</v>
      </c>
      <c r="AL114" s="780"/>
      <c r="AM114" s="780"/>
      <c r="AN114" s="780"/>
      <c r="AO114" s="781"/>
      <c r="AP114" s="824">
        <v>2.2000000000000002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1152544</v>
      </c>
      <c r="BR114" s="817"/>
      <c r="BS114" s="817"/>
      <c r="BT114" s="817"/>
      <c r="BU114" s="817"/>
      <c r="BV114" s="817">
        <v>1120719</v>
      </c>
      <c r="BW114" s="817"/>
      <c r="BX114" s="817"/>
      <c r="BY114" s="817"/>
      <c r="BZ114" s="817"/>
      <c r="CA114" s="817">
        <v>1127591</v>
      </c>
      <c r="CB114" s="817"/>
      <c r="CC114" s="817"/>
      <c r="CD114" s="817"/>
      <c r="CE114" s="817"/>
      <c r="CF114" s="875">
        <v>22.5</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37991</v>
      </c>
      <c r="AB115" s="919"/>
      <c r="AC115" s="919"/>
      <c r="AD115" s="919"/>
      <c r="AE115" s="920"/>
      <c r="AF115" s="921">
        <v>56021</v>
      </c>
      <c r="AG115" s="919"/>
      <c r="AH115" s="919"/>
      <c r="AI115" s="919"/>
      <c r="AJ115" s="920"/>
      <c r="AK115" s="921">
        <v>64395</v>
      </c>
      <c r="AL115" s="919"/>
      <c r="AM115" s="919"/>
      <c r="AN115" s="919"/>
      <c r="AO115" s="920"/>
      <c r="AP115" s="922">
        <v>1.3</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706919</v>
      </c>
      <c r="BR115" s="817"/>
      <c r="BS115" s="817"/>
      <c r="BT115" s="817"/>
      <c r="BU115" s="817"/>
      <c r="BV115" s="817">
        <v>597510</v>
      </c>
      <c r="BW115" s="817"/>
      <c r="BX115" s="817"/>
      <c r="BY115" s="817"/>
      <c r="BZ115" s="817"/>
      <c r="CA115" s="817">
        <v>488118</v>
      </c>
      <c r="CB115" s="817"/>
      <c r="CC115" s="817"/>
      <c r="CD115" s="817"/>
      <c r="CE115" s="817"/>
      <c r="CF115" s="875">
        <v>9.6999999999999993</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28</v>
      </c>
      <c r="AB116" s="780"/>
      <c r="AC116" s="780"/>
      <c r="AD116" s="780"/>
      <c r="AE116" s="781"/>
      <c r="AF116" s="782">
        <v>358</v>
      </c>
      <c r="AG116" s="780"/>
      <c r="AH116" s="780"/>
      <c r="AI116" s="780"/>
      <c r="AJ116" s="781"/>
      <c r="AK116" s="782">
        <v>695</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1537931</v>
      </c>
      <c r="AB117" s="903"/>
      <c r="AC117" s="903"/>
      <c r="AD117" s="903"/>
      <c r="AE117" s="904"/>
      <c r="AF117" s="905">
        <v>1624275</v>
      </c>
      <c r="AG117" s="903"/>
      <c r="AH117" s="903"/>
      <c r="AI117" s="903"/>
      <c r="AJ117" s="904"/>
      <c r="AK117" s="905">
        <v>1431799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36348</v>
      </c>
      <c r="AB119" s="889"/>
      <c r="AC119" s="889"/>
      <c r="AD119" s="889"/>
      <c r="AE119" s="890"/>
      <c r="AF119" s="891">
        <v>54379</v>
      </c>
      <c r="AG119" s="889"/>
      <c r="AH119" s="889"/>
      <c r="AI119" s="889"/>
      <c r="AJ119" s="890"/>
      <c r="AK119" s="891">
        <v>54313</v>
      </c>
      <c r="AL119" s="889"/>
      <c r="AM119" s="889"/>
      <c r="AN119" s="889"/>
      <c r="AO119" s="890"/>
      <c r="AP119" s="892">
        <v>1.1000000000000001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22740510</v>
      </c>
      <c r="BR119" s="845"/>
      <c r="BS119" s="845"/>
      <c r="BT119" s="845"/>
      <c r="BU119" s="845"/>
      <c r="BV119" s="845">
        <v>22129625</v>
      </c>
      <c r="BW119" s="845"/>
      <c r="BX119" s="845"/>
      <c r="BY119" s="845"/>
      <c r="BZ119" s="845"/>
      <c r="CA119" s="845">
        <v>20713489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452100</v>
      </c>
      <c r="DH119" s="764"/>
      <c r="DI119" s="764"/>
      <c r="DJ119" s="764"/>
      <c r="DK119" s="765"/>
      <c r="DL119" s="766">
        <v>413345</v>
      </c>
      <c r="DM119" s="764"/>
      <c r="DN119" s="764"/>
      <c r="DO119" s="764"/>
      <c r="DP119" s="765"/>
      <c r="DQ119" s="766">
        <v>372591</v>
      </c>
      <c r="DR119" s="764"/>
      <c r="DS119" s="764"/>
      <c r="DT119" s="764"/>
      <c r="DU119" s="765"/>
      <c r="DV119" s="848">
        <v>7.4</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2278425</v>
      </c>
      <c r="BR120" s="842"/>
      <c r="BS120" s="842"/>
      <c r="BT120" s="842"/>
      <c r="BU120" s="842"/>
      <c r="BV120" s="842">
        <v>2386544</v>
      </c>
      <c r="BW120" s="842"/>
      <c r="BX120" s="842"/>
      <c r="BY120" s="842"/>
      <c r="BZ120" s="842"/>
      <c r="CA120" s="842">
        <v>2485360</v>
      </c>
      <c r="CB120" s="842"/>
      <c r="CC120" s="842"/>
      <c r="CD120" s="842"/>
      <c r="CE120" s="842"/>
      <c r="CF120" s="866">
        <v>49.5</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4442667</v>
      </c>
      <c r="DR120" s="842"/>
      <c r="DS120" s="842"/>
      <c r="DT120" s="842"/>
      <c r="DU120" s="842"/>
      <c r="DV120" s="843">
        <v>88.5</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742901</v>
      </c>
      <c r="BR121" s="817"/>
      <c r="BS121" s="817"/>
      <c r="BT121" s="817"/>
      <c r="BU121" s="817"/>
      <c r="BV121" s="817">
        <v>702434</v>
      </c>
      <c r="BW121" s="817"/>
      <c r="BX121" s="817"/>
      <c r="BY121" s="817"/>
      <c r="BZ121" s="817"/>
      <c r="CA121" s="817">
        <v>775110</v>
      </c>
      <c r="CB121" s="817"/>
      <c r="CC121" s="817"/>
      <c r="CD121" s="817"/>
      <c r="CE121" s="817"/>
      <c r="CF121" s="875">
        <v>15.4</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v>4400</v>
      </c>
      <c r="DH121" s="817"/>
      <c r="DI121" s="817"/>
      <c r="DJ121" s="817"/>
      <c r="DK121" s="817"/>
      <c r="DL121" s="817">
        <v>4400</v>
      </c>
      <c r="DM121" s="817"/>
      <c r="DN121" s="817"/>
      <c r="DO121" s="817"/>
      <c r="DP121" s="817"/>
      <c r="DQ121" s="817">
        <v>4400</v>
      </c>
      <c r="DR121" s="817"/>
      <c r="DS121" s="817"/>
      <c r="DT121" s="817"/>
      <c r="DU121" s="817"/>
      <c r="DV121" s="794">
        <v>0.1</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11398288</v>
      </c>
      <c r="BR122" s="845"/>
      <c r="BS122" s="845"/>
      <c r="BT122" s="845"/>
      <c r="BU122" s="845"/>
      <c r="BV122" s="845">
        <v>10765885</v>
      </c>
      <c r="BW122" s="845"/>
      <c r="BX122" s="845"/>
      <c r="BY122" s="845"/>
      <c r="BZ122" s="845"/>
      <c r="CA122" s="845">
        <v>10052228</v>
      </c>
      <c r="CB122" s="845"/>
      <c r="CC122" s="845"/>
      <c r="CD122" s="845"/>
      <c r="CE122" s="845"/>
      <c r="CF122" s="846">
        <v>200.3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14419614</v>
      </c>
      <c r="BR123" s="833"/>
      <c r="BS123" s="833"/>
      <c r="BT123" s="833"/>
      <c r="BU123" s="833"/>
      <c r="BV123" s="833">
        <v>13854863</v>
      </c>
      <c r="BW123" s="833"/>
      <c r="BX123" s="833"/>
      <c r="BY123" s="833"/>
      <c r="BZ123" s="833"/>
      <c r="CA123" s="833">
        <v>13312698</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173.1</v>
      </c>
      <c r="BR124" s="831"/>
      <c r="BS124" s="831"/>
      <c r="BT124" s="831"/>
      <c r="BU124" s="831"/>
      <c r="BV124" s="831">
        <v>169</v>
      </c>
      <c r="BW124" s="831"/>
      <c r="BX124" s="831"/>
      <c r="BY124" s="831"/>
      <c r="BZ124" s="831"/>
      <c r="CA124" s="831">
        <v>147.5</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4627228</v>
      </c>
      <c r="DH124" s="764"/>
      <c r="DI124" s="764"/>
      <c r="DJ124" s="764"/>
      <c r="DK124" s="765"/>
      <c r="DL124" s="766">
        <v>4825693</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1643</v>
      </c>
      <c r="AB126" s="780"/>
      <c r="AC126" s="780"/>
      <c r="AD126" s="780"/>
      <c r="AE126" s="781"/>
      <c r="AF126" s="782">
        <v>1642</v>
      </c>
      <c r="AG126" s="780"/>
      <c r="AH126" s="780"/>
      <c r="AI126" s="780"/>
      <c r="AJ126" s="781"/>
      <c r="AK126" s="782">
        <v>10082</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v>706919</v>
      </c>
      <c r="DH126" s="817"/>
      <c r="DI126" s="817"/>
      <c r="DJ126" s="817"/>
      <c r="DK126" s="817"/>
      <c r="DL126" s="817">
        <v>597510</v>
      </c>
      <c r="DM126" s="817"/>
      <c r="DN126" s="817"/>
      <c r="DO126" s="817"/>
      <c r="DP126" s="817"/>
      <c r="DQ126" s="817">
        <v>488118</v>
      </c>
      <c r="DR126" s="817"/>
      <c r="DS126" s="817"/>
      <c r="DT126" s="817"/>
      <c r="DU126" s="817"/>
      <c r="DV126" s="794">
        <v>9.6999999999999993</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77186</v>
      </c>
      <c r="AB128" s="801"/>
      <c r="AC128" s="801"/>
      <c r="AD128" s="801"/>
      <c r="AE128" s="802"/>
      <c r="AF128" s="803">
        <v>66090</v>
      </c>
      <c r="AG128" s="801"/>
      <c r="AH128" s="801"/>
      <c r="AI128" s="801"/>
      <c r="AJ128" s="802"/>
      <c r="AK128" s="803">
        <v>62989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121</v>
      </c>
      <c r="BG128" s="787"/>
      <c r="BH128" s="787"/>
      <c r="BI128" s="787"/>
      <c r="BJ128" s="787"/>
      <c r="BK128" s="787"/>
      <c r="BL128" s="810"/>
      <c r="BM128" s="786">
        <v>14.52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5713922</v>
      </c>
      <c r="AB129" s="780"/>
      <c r="AC129" s="780"/>
      <c r="AD129" s="780"/>
      <c r="AE129" s="781"/>
      <c r="AF129" s="782">
        <v>5799337</v>
      </c>
      <c r="AG129" s="780"/>
      <c r="AH129" s="780"/>
      <c r="AI129" s="780"/>
      <c r="AJ129" s="781"/>
      <c r="AK129" s="782">
        <v>5835953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121</v>
      </c>
      <c r="BG129" s="771"/>
      <c r="BH129" s="771"/>
      <c r="BI129" s="771"/>
      <c r="BJ129" s="771"/>
      <c r="BK129" s="771"/>
      <c r="BL129" s="772"/>
      <c r="BM129" s="770">
        <v>19.52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908397</v>
      </c>
      <c r="AB130" s="780"/>
      <c r="AC130" s="780"/>
      <c r="AD130" s="780"/>
      <c r="AE130" s="781"/>
      <c r="AF130" s="782">
        <v>903276</v>
      </c>
      <c r="AG130" s="780"/>
      <c r="AH130" s="780"/>
      <c r="AI130" s="780"/>
      <c r="AJ130" s="781"/>
      <c r="AK130" s="782">
        <v>818533</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4805525</v>
      </c>
      <c r="AB131" s="764"/>
      <c r="AC131" s="764"/>
      <c r="AD131" s="764"/>
      <c r="AE131" s="765"/>
      <c r="AF131" s="766">
        <v>4896061</v>
      </c>
      <c r="AG131" s="764"/>
      <c r="AH131" s="764"/>
      <c r="AI131" s="764"/>
      <c r="AJ131" s="765"/>
      <c r="AK131" s="766">
        <v>5017420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147.5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11.4940199</v>
      </c>
      <c r="AB132" s="745"/>
      <c r="AC132" s="745"/>
      <c r="AD132" s="745"/>
      <c r="AE132" s="746"/>
      <c r="AF132" s="747">
        <v>13.376242660000001</v>
      </c>
      <c r="AG132" s="745"/>
      <c r="AH132" s="745"/>
      <c r="AI132" s="745"/>
      <c r="AJ132" s="746"/>
      <c r="AK132" s="747">
        <v>10.96732982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11.3</v>
      </c>
      <c r="AB133" s="724"/>
      <c r="AC133" s="724"/>
      <c r="AD133" s="724"/>
      <c r="AE133" s="725"/>
      <c r="AF133" s="723">
        <v>12</v>
      </c>
      <c r="AG133" s="724"/>
      <c r="AH133" s="724"/>
      <c r="AI133" s="724"/>
      <c r="AJ133" s="725"/>
      <c r="AK133" s="723">
        <v>11.9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3N+n0/H3MJZyh8gbz1k0ZF8oW3KwAyQ7U7Cz1AV05i/pHazL3WBVYReZWo6tfBFbwGGQry7fRDIE+x1lO9C8w==" saltValue="4ivU5oOCspMc6JzB1HVK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yBulZydGaFV7F+IsMFyTgh1y+WY5CXZfVYPmTquCnPuSmoBS3x7J9hVdYNIhnhSqlLxxIRo1yYwB1NDMn+QTQ==" saltValue="5BIQz/Fde2gG3/Su1tyd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ZrNl5/JbgYQApv30bHjotdopQ7Pm6Oobyp/ObxF063gQB5rzd2beZznN5YmqtXSLDkC6vh/A+xhA7fKZNIUrQ==" saltValue="4wBhH9omkeE4kH8KHsWg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1719078</v>
      </c>
      <c r="AP9" s="269">
        <v>78810</v>
      </c>
      <c r="AQ9" s="270">
        <v>83961</v>
      </c>
      <c r="AR9" s="271">
        <v>-6.1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72101</v>
      </c>
      <c r="AP10" s="272">
        <v>3305</v>
      </c>
      <c r="AQ10" s="273">
        <v>9090</v>
      </c>
      <c r="AR10" s="274">
        <v>-63.6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11442</v>
      </c>
      <c r="AP11" s="272">
        <v>525</v>
      </c>
      <c r="AQ11" s="273">
        <v>842</v>
      </c>
      <c r="AR11" s="274">
        <v>-37.6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5</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50300</v>
      </c>
      <c r="AP13" s="272">
        <v>2306</v>
      </c>
      <c r="AQ13" s="273">
        <v>2396</v>
      </c>
      <c r="AR13" s="274">
        <v>-3.8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t="s">
        <v>486</v>
      </c>
      <c r="AP14" s="272" t="s">
        <v>486</v>
      </c>
      <c r="AQ14" s="273">
        <v>1197</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-71730</v>
      </c>
      <c r="AP15" s="272">
        <v>-3288</v>
      </c>
      <c r="AQ15" s="273">
        <v>-4989</v>
      </c>
      <c r="AR15" s="274">
        <v>-34.1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1781191</v>
      </c>
      <c r="AP16" s="272">
        <v>81657</v>
      </c>
      <c r="AQ16" s="273">
        <v>92501</v>
      </c>
      <c r="AR16" s="274">
        <v>-11.7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8.11</v>
      </c>
      <c r="AP21" s="286">
        <v>7.91</v>
      </c>
      <c r="AQ21" s="287">
        <v>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99.7</v>
      </c>
      <c r="AP22" s="291">
        <v>97.2</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1006365</v>
      </c>
      <c r="AP32" s="300">
        <v>46136</v>
      </c>
      <c r="AQ32" s="301">
        <v>33492</v>
      </c>
      <c r="AR32" s="302">
        <v>37.799999999999997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250962</v>
      </c>
      <c r="AP35" s="300">
        <v>11505</v>
      </c>
      <c r="AQ35" s="301">
        <v>10423</v>
      </c>
      <c r="AR35" s="302">
        <v>10.4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109382</v>
      </c>
      <c r="AP36" s="300">
        <v>5015</v>
      </c>
      <c r="AQ36" s="301">
        <v>3289</v>
      </c>
      <c r="AR36" s="302">
        <v>52.5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64395</v>
      </c>
      <c r="AP37" s="300">
        <v>2952</v>
      </c>
      <c r="AQ37" s="301">
        <v>152</v>
      </c>
      <c r="AR37" s="302">
        <v>1842.1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v>695</v>
      </c>
      <c r="AP38" s="303">
        <v>32</v>
      </c>
      <c r="AQ38" s="304">
        <v>2</v>
      </c>
      <c r="AR38" s="292">
        <v>1500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-62989</v>
      </c>
      <c r="AP39" s="300">
        <v>-2888</v>
      </c>
      <c r="AQ39" s="301">
        <v>-2605</v>
      </c>
      <c r="AR39" s="302">
        <v>10.9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-818533</v>
      </c>
      <c r="AP40" s="300">
        <v>-37525</v>
      </c>
      <c r="AQ40" s="301">
        <v>-28956</v>
      </c>
      <c r="AR40" s="302">
        <v>29.6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550277</v>
      </c>
      <c r="AP41" s="300">
        <v>25227</v>
      </c>
      <c r="AQ41" s="301">
        <v>15797</v>
      </c>
      <c r="AR41" s="302">
        <v>59.7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1488887</v>
      </c>
      <c r="AN51" s="322">
        <v>64577</v>
      </c>
      <c r="AO51" s="323">
        <v>52.3</v>
      </c>
      <c r="AP51" s="324">
        <v>53895</v>
      </c>
      <c r="AQ51" s="325">
        <v>-8.8000000000000007</v>
      </c>
      <c r="AR51" s="326">
        <v>61.1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1000352</v>
      </c>
      <c r="AN52" s="330">
        <v>43388</v>
      </c>
      <c r="AO52" s="331">
        <v>63.1</v>
      </c>
      <c r="AP52" s="332">
        <v>31224</v>
      </c>
      <c r="AQ52" s="333">
        <v>4.4000000000000004</v>
      </c>
      <c r="AR52" s="334">
        <v>58.7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4363248</v>
      </c>
      <c r="AN53" s="322">
        <v>194857</v>
      </c>
      <c r="AO53" s="323">
        <v>201.7</v>
      </c>
      <c r="AP53" s="324">
        <v>56181</v>
      </c>
      <c r="AQ53" s="325">
        <v>4.2</v>
      </c>
      <c r="AR53" s="326">
        <v>197.5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3310425</v>
      </c>
      <c r="AN54" s="330">
        <v>147840</v>
      </c>
      <c r="AO54" s="331">
        <v>240.7</v>
      </c>
      <c r="AP54" s="332">
        <v>32039</v>
      </c>
      <c r="AQ54" s="333">
        <v>2.6</v>
      </c>
      <c r="AR54" s="334">
        <v>238.1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1309510</v>
      </c>
      <c r="AN55" s="322">
        <v>59184</v>
      </c>
      <c r="AO55" s="323">
        <v>-69.599999999999994</v>
      </c>
      <c r="AP55" s="324">
        <v>47730</v>
      </c>
      <c r="AQ55" s="325">
        <v>-15</v>
      </c>
      <c r="AR55" s="326">
        <v>-54.6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596174</v>
      </c>
      <c r="AN56" s="330">
        <v>26944</v>
      </c>
      <c r="AO56" s="331">
        <v>-81.8</v>
      </c>
      <c r="AP56" s="332">
        <v>26378</v>
      </c>
      <c r="AQ56" s="333">
        <v>-17.7</v>
      </c>
      <c r="AR56" s="334">
        <v>-64.099999999999994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1000097</v>
      </c>
      <c r="AN57" s="322">
        <v>45313</v>
      </c>
      <c r="AO57" s="323">
        <v>-23.4</v>
      </c>
      <c r="AP57" s="324">
        <v>61921</v>
      </c>
      <c r="AQ57" s="325">
        <v>29.7</v>
      </c>
      <c r="AR57" s="326">
        <v>-53.1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466676</v>
      </c>
      <c r="AN58" s="330">
        <v>21144</v>
      </c>
      <c r="AO58" s="331">
        <v>-21.5</v>
      </c>
      <c r="AP58" s="332">
        <v>34719</v>
      </c>
      <c r="AQ58" s="333">
        <v>31.6</v>
      </c>
      <c r="AR58" s="334">
        <v>-53.1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472566</v>
      </c>
      <c r="AN59" s="322">
        <v>21664</v>
      </c>
      <c r="AO59" s="323">
        <v>-52.2</v>
      </c>
      <c r="AP59" s="324">
        <v>62764</v>
      </c>
      <c r="AQ59" s="325">
        <v>1.4</v>
      </c>
      <c r="AR59" s="326">
        <v>-53.6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379892</v>
      </c>
      <c r="AN60" s="330">
        <v>17416</v>
      </c>
      <c r="AO60" s="331">
        <v>-17.600000000000001</v>
      </c>
      <c r="AP60" s="332">
        <v>36476</v>
      </c>
      <c r="AQ60" s="333">
        <v>5.0999999999999996</v>
      </c>
      <c r="AR60" s="334">
        <v>-22.7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1726862</v>
      </c>
      <c r="AN61" s="337">
        <v>77119</v>
      </c>
      <c r="AO61" s="338">
        <v>21.8</v>
      </c>
      <c r="AP61" s="339">
        <v>56498</v>
      </c>
      <c r="AQ61" s="340">
        <v>2.2999999999999998</v>
      </c>
      <c r="AR61" s="326">
        <v>19.5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1150704</v>
      </c>
      <c r="AN62" s="330">
        <v>51346</v>
      </c>
      <c r="AO62" s="331">
        <v>36.6</v>
      </c>
      <c r="AP62" s="332">
        <v>32167</v>
      </c>
      <c r="AQ62" s="333">
        <v>5.2</v>
      </c>
      <c r="AR62" s="334">
        <v>31.4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NI/dZj4Xtw7eyiRF7iDXgrBx9cbMNnhCQOtaurQsK85rZt9KKbVsECcI/2+H0fJQUxAcIaJS2EqOoWkhoDWw==" saltValue="EZXY8rRSDCo/Y9kYQqpE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qXtORrYceM1pHHFNWMYq4epMfftmC1/+072WCsvyYvDTfaIVQkjvYZuGtCYqlq6y/sQb+6rEIHKsUBUeRqPqfw==" saltValue="9bzCf6j8u6CrFxB1w6jQ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WyUF8eraqs83r0CzRvW1DQdcs8+zIlLgztHMb4do4j5/HaqjCFzVRuxqhfYxjPzvtUYMTVTPHIDraA+hD/K7Tg==" saltValue="li1MjrzHgBD8fay9P32V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24.61</v>
      </c>
      <c r="G47" s="12">
        <v>20.149999999999999</v>
      </c>
      <c r="H47" s="12">
        <v>21.64</v>
      </c>
      <c r="I47" s="12">
        <v>20.98</v>
      </c>
      <c r="J47" s="13">
        <v>20.86</v>
      </c>
    </row>
    <row r="48" spans="2:10" ht="57.75" customHeight="1" x14ac:dyDescent="0.15">
      <c r="B48" s="14"/>
      <c r="C48" s="1141" t="s">
        <v>4</v>
      </c>
      <c r="D48" s="1141"/>
      <c r="E48" s="1142"/>
      <c r="F48" s="15">
        <v>9.26</v>
      </c>
      <c r="G48" s="16">
        <v>10.78</v>
      </c>
      <c r="H48" s="16">
        <v>9.11</v>
      </c>
      <c r="I48" s="16">
        <v>7.87</v>
      </c>
      <c r="J48" s="17">
        <v>9.8000000000000007</v>
      </c>
    </row>
    <row r="49" spans="2:10" ht="57.75" customHeight="1" thickBot="1" x14ac:dyDescent="0.2">
      <c r="B49" s="18"/>
      <c r="C49" s="1143" t="s">
        <v>5</v>
      </c>
      <c r="D49" s="1143"/>
      <c r="E49" s="1144"/>
      <c r="F49" s="19" t="s">
        <v>529</v>
      </c>
      <c r="G49" s="20" t="s">
        <v>530</v>
      </c>
      <c r="H49" s="20" t="s">
        <v>531</v>
      </c>
      <c r="I49" s="20" t="s">
        <v>532</v>
      </c>
      <c r="J49" s="21" t="s">
        <v>533</v>
      </c>
    </row>
    <row r="50" spans="2:10" x14ac:dyDescent="0.15"/>
  </sheetData>
  <sheetProtection algorithmName="SHA-512" hashValue="e+OpcNrlC1KXdvH2fK91dfgsndpsmG0ZHV7mfuAO5SGbhFiJnsCl/3LG7fKrbu80hQ9iq+cLhICdghtjmxQgDw==" saltValue="MQSRBqBbboD8EkfIt0yO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土井 直人</cp:lastModifiedBy>
  <cp:lastPrinted>2026-03-09T02:39:56Z</cp:lastPrinted>
  <dcterms:created xsi:type="dcterms:W3CDTF">2026-02-23T08:48:14Z</dcterms:created>
  <dcterms:modified xsi:type="dcterms:W3CDTF">2026-03-17T00:18:57Z</dcterms:modified>
  <cp:category/>
</cp:coreProperties>
</file>