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Lgwfile01\各課共有\町長公室\03　デジタル推進係\■自治体DX\●自治体システムの標準化・共通化\04_デジタル基盤改革支援補助金\HP掲載\"/>
    </mc:Choice>
  </mc:AlternateContent>
  <xr:revisionPtr revIDLastSave="0" documentId="13_ncr:1_{71412508-40B4-4F3A-AC66-F72BF3418A30}" xr6:coauthVersionLast="47" xr6:coauthVersionMax="47" xr10:uidLastSave="{00000000-0000-0000-0000-000000000000}"/>
  <bookViews>
    <workbookView xWindow="-120" yWindow="-120" windowWidth="20730" windowHeight="11160" xr2:uid="{00000000-000D-0000-FFFF-FFFF00000000}"/>
  </bookViews>
  <sheets>
    <sheet name="公表資料" sheetId="1" r:id="rId1"/>
    <sheet name="別紙 (リフトシフト同時案)" sheetId="5" state="hidden" r:id="rId2"/>
  </sheets>
  <definedNames>
    <definedName name="_xlnm.Print_Area" localSheetId="0">公表資料!$A$1:$D$51</definedName>
    <definedName name="_xlnm.Print_Area" localSheetId="1">'別紙 (リフトシフト同時案)'!$A$1:$D$9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0" i="1" l="1"/>
  <c r="C47" i="1"/>
  <c r="C46" i="1"/>
  <c r="C45" i="1"/>
  <c r="C44" i="1"/>
  <c r="C43" i="1"/>
  <c r="D42" i="1"/>
  <c r="C41" i="1"/>
  <c r="C39" i="1"/>
  <c r="D35" i="1"/>
  <c r="C33" i="1"/>
  <c r="C35" i="1" s="1"/>
  <c r="C32" i="1"/>
  <c r="C31" i="1"/>
  <c r="C30" i="1"/>
  <c r="C29" i="1"/>
  <c r="C28" i="1"/>
  <c r="C27" i="1"/>
  <c r="C26" i="1"/>
  <c r="C25" i="1"/>
  <c r="C42" i="1" l="1"/>
  <c r="C50" i="1"/>
  <c r="C51" i="1" s="1"/>
  <c r="D51" i="1"/>
</calcChain>
</file>

<file path=xl/sharedStrings.xml><?xml version="1.0" encoding="utf-8"?>
<sst xmlns="http://schemas.openxmlformats.org/spreadsheetml/2006/main" count="78" uniqueCount="66">
  <si>
    <t>１．性能面・経済合理性の比較結果</t>
  </si>
  <si>
    <t>性能面</t>
  </si>
  <si>
    <t>非機能要件への適合</t>
  </si>
  <si>
    <t>○</t>
  </si>
  <si>
    <t>DCの物理的所在地</t>
  </si>
  <si>
    <t>日本</t>
  </si>
  <si>
    <t>情報資産の国外持出制限の有無</t>
  </si>
  <si>
    <t>有</t>
  </si>
  <si>
    <t>ガバメントクラウドとのデータ連携の可否</t>
  </si>
  <si>
    <t>－</t>
  </si>
  <si>
    <t>裁判管轄が国内で契約が日本法に基づくもの</t>
  </si>
  <si>
    <t>その他経費比較</t>
  </si>
  <si>
    <t>その他重要な比較項目等</t>
  </si>
  <si>
    <t>（※比較に当たってその他重要な項目があれば記載）</t>
  </si>
  <si>
    <t>経済合理性</t>
    <rPh sb="2" eb="5">
      <t>ゴウリセイ</t>
    </rPh>
    <phoneticPr fontId="1"/>
  </si>
  <si>
    <t>市区町村名：</t>
    <rPh sb="0" eb="4">
      <t>シクチョウソン</t>
    </rPh>
    <rPh sb="4" eb="5">
      <t>メイ</t>
    </rPh>
    <phoneticPr fontId="1"/>
  </si>
  <si>
    <t>（別紙）</t>
    <rPh sb="1" eb="3">
      <t>ベッシ</t>
    </rPh>
    <phoneticPr fontId="1"/>
  </si>
  <si>
    <t>ガバメントクラウドとの連携について</t>
  </si>
  <si>
    <t>移行時の経費（イニシャルコスト）　単位：円</t>
    <rPh sb="17" eb="19">
      <t>タンイ</t>
    </rPh>
    <rPh sb="20" eb="21">
      <t>エン</t>
    </rPh>
    <phoneticPr fontId="1"/>
  </si>
  <si>
    <t>移行後の経費（ランニングコスト）　単位：円／年</t>
    <rPh sb="17" eb="19">
      <t>タンイ</t>
    </rPh>
    <rPh sb="20" eb="21">
      <t>エン</t>
    </rPh>
    <rPh sb="22" eb="23">
      <t>ネン</t>
    </rPh>
    <phoneticPr fontId="1"/>
  </si>
  <si>
    <r>
      <t xml:space="preserve">ガバメントクラウド
</t>
    </r>
    <r>
      <rPr>
        <sz val="10"/>
        <color theme="1"/>
        <rFont val="Meiryo UI"/>
        <family val="3"/>
        <charset val="128"/>
      </rPr>
      <t>（クラウド事業者名:AWS）</t>
    </r>
    <rPh sb="15" eb="18">
      <t>ジギョウシャ</t>
    </rPh>
    <rPh sb="18" eb="19">
      <t>メイ</t>
    </rPh>
    <phoneticPr fontId="1"/>
  </si>
  <si>
    <t>日本</t>
    <phoneticPr fontId="1"/>
  </si>
  <si>
    <r>
      <t>移行するクラウド環境名</t>
    </r>
    <r>
      <rPr>
        <sz val="10"/>
        <color theme="1"/>
        <rFont val="Meiryo UI"/>
        <family val="3"/>
        <charset val="128"/>
      </rPr>
      <t>（富士フイルムシステムサービス　戸籍総合システム・ブックレス　クラウドサービス）</t>
    </r>
    <rPh sb="0" eb="2">
      <t>イコウ</t>
    </rPh>
    <rPh sb="8" eb="10">
      <t>カンキョウ</t>
    </rPh>
    <rPh sb="10" eb="11">
      <t>メイ</t>
    </rPh>
    <rPh sb="12" eb="14">
      <t>フジ</t>
    </rPh>
    <rPh sb="27" eb="31">
      <t>コセキソウゴウ</t>
    </rPh>
    <phoneticPr fontId="1"/>
  </si>
  <si>
    <t>性能面・経済合理性等を比較衡量した結果、以下のシステムについては、ガバメントクラウド以外へのクラウド環境（富士フイルムシステムサービス　戸籍総合システム・ブックレス　クラウドサービス）に構築されるシステムに移行することとする。
・戸籍システム、附票システム
　具体的には、以下の比較票に示すとおりである。なお、経済合理性については、ガバメントクラウド投資対効果計算シート（令和４年９月16日デジタル庁）を基に富士フイルムシステムサービス株式会社が積算した金額を計上している。</t>
    <rPh sb="115" eb="117">
      <t>コセキ</t>
    </rPh>
    <rPh sb="122" eb="124">
      <t>フヒョウ</t>
    </rPh>
    <rPh sb="202" eb="203">
      <t>モト</t>
    </rPh>
    <rPh sb="204" eb="206">
      <t>フジ</t>
    </rPh>
    <rPh sb="218" eb="220">
      <t>カブシキ</t>
    </rPh>
    <rPh sb="220" eb="222">
      <t>ガイシャ</t>
    </rPh>
    <rPh sb="223" eb="225">
      <t>セキサン</t>
    </rPh>
    <phoneticPr fontId="1"/>
  </si>
  <si>
    <t>青森県 深浦町</t>
    <rPh sb="0" eb="2">
      <t>アオモリ</t>
    </rPh>
    <rPh sb="2" eb="3">
      <t>ケン</t>
    </rPh>
    <rPh sb="4" eb="7">
      <t>フカウラマチ</t>
    </rPh>
    <phoneticPr fontId="1"/>
  </si>
  <si>
    <r>
      <rPr>
        <sz val="11"/>
        <color rgb="FFFF0000"/>
        <rFont val="Meiryo UI"/>
        <family val="3"/>
        <charset val="128"/>
      </rPr>
      <t>記載案：戸籍情報システムにおける標準準拠システムへの切替日までに、ガバメントクラウド上の標準準拠システム等の疎通の確認作業を行い、データ要件・連携要件に従って連携ができる旨、戸籍ベンダへ確認済み。</t>
    </r>
    <r>
      <rPr>
        <sz val="11"/>
        <color theme="1"/>
        <rFont val="Meiryo UI"/>
        <family val="3"/>
        <charset val="128"/>
      </rPr>
      <t xml:space="preserve">
※参照：SS内展開資料
</t>
    </r>
    <rPh sb="0" eb="2">
      <t>キサイ</t>
    </rPh>
    <rPh sb="2" eb="3">
      <t>アン</t>
    </rPh>
    <rPh sb="85" eb="86">
      <t>ムネ</t>
    </rPh>
    <rPh sb="87" eb="89">
      <t>コセキ</t>
    </rPh>
    <rPh sb="93" eb="96">
      <t>カクニンズ</t>
    </rPh>
    <rPh sb="102" eb="104">
      <t>サンショウ</t>
    </rPh>
    <rPh sb="107" eb="108">
      <t>ナイ</t>
    </rPh>
    <rPh sb="108" eb="110">
      <t>テンカイ</t>
    </rPh>
    <rPh sb="110" eb="112">
      <t>シリョウ</t>
    </rPh>
    <phoneticPr fontId="1"/>
  </si>
  <si>
    <t>香川県多度津町</t>
    <rPh sb="0" eb="3">
      <t>カガワケン</t>
    </rPh>
    <rPh sb="3" eb="7">
      <t>タドツチョウ</t>
    </rPh>
    <phoneticPr fontId="1"/>
  </si>
  <si>
    <t>-</t>
    <phoneticPr fontId="1"/>
  </si>
  <si>
    <t>○</t>
    <phoneticPr fontId="1"/>
  </si>
  <si>
    <t>２．比較表</t>
    <rPh sb="2" eb="5">
      <t>ヒカクヒョウ</t>
    </rPh>
    <phoneticPr fontId="1"/>
  </si>
  <si>
    <t>経費項目</t>
    <rPh sb="0" eb="4">
      <t>ケイヒコウモク</t>
    </rPh>
    <phoneticPr fontId="12"/>
  </si>
  <si>
    <t>金額</t>
    <rPh sb="0" eb="2">
      <t>キンガク</t>
    </rPh>
    <phoneticPr fontId="12"/>
  </si>
  <si>
    <t>カスタマイズ費</t>
    <rPh sb="6" eb="7">
      <t>ヒ</t>
    </rPh>
    <phoneticPr fontId="12"/>
  </si>
  <si>
    <t>環境構築費</t>
    <rPh sb="0" eb="5">
      <t>カンキョウコウチクヒ</t>
    </rPh>
    <phoneticPr fontId="12"/>
  </si>
  <si>
    <t>ガバクラ等上の稼働環境設定</t>
    <phoneticPr fontId="12"/>
  </si>
  <si>
    <t>標準準拠システム利用に必要な初期設定</t>
    <phoneticPr fontId="12"/>
  </si>
  <si>
    <t>システム運用テスト</t>
    <phoneticPr fontId="12"/>
  </si>
  <si>
    <t>データ移行費</t>
    <rPh sb="3" eb="5">
      <t>イコウ</t>
    </rPh>
    <rPh sb="5" eb="6">
      <t>ヒ</t>
    </rPh>
    <phoneticPr fontId="12"/>
  </si>
  <si>
    <t>データクレンジング</t>
    <phoneticPr fontId="12"/>
  </si>
  <si>
    <t>データ抽出</t>
    <phoneticPr fontId="12"/>
  </si>
  <si>
    <t>データ移行</t>
    <phoneticPr fontId="12"/>
  </si>
  <si>
    <t>他システム連携機能構築作業費</t>
    <rPh sb="0" eb="1">
      <t>ホカ</t>
    </rPh>
    <rPh sb="5" eb="7">
      <t>レンケイ</t>
    </rPh>
    <rPh sb="7" eb="9">
      <t>キノウ</t>
    </rPh>
    <rPh sb="9" eb="14">
      <t>コウチクサギョウヒ</t>
    </rPh>
    <phoneticPr fontId="12"/>
  </si>
  <si>
    <t>関連システムとの連携プログラム等の修正</t>
    <phoneticPr fontId="12"/>
  </si>
  <si>
    <t>関連システムの稼働環境への接続設定等</t>
    <phoneticPr fontId="12"/>
  </si>
  <si>
    <t>操作マニュアル作成・職員研修費</t>
    <rPh sb="0" eb="2">
      <t>ソウサ</t>
    </rPh>
    <rPh sb="7" eb="9">
      <t>サクセイ</t>
    </rPh>
    <rPh sb="10" eb="12">
      <t>ショクイン</t>
    </rPh>
    <rPh sb="12" eb="15">
      <t>ケンシュウヒ</t>
    </rPh>
    <phoneticPr fontId="12"/>
  </si>
  <si>
    <t>操作研修</t>
    <phoneticPr fontId="12"/>
  </si>
  <si>
    <t>プロジェクト管理費</t>
    <rPh sb="6" eb="9">
      <t>カンリヒ</t>
    </rPh>
    <phoneticPr fontId="12"/>
  </si>
  <si>
    <t>イニシャルコスト計</t>
    <rPh sb="8" eb="9">
      <t>ケイ</t>
    </rPh>
    <phoneticPr fontId="12"/>
  </si>
  <si>
    <t>■作業費</t>
    <rPh sb="1" eb="4">
      <t>サギョウヒ</t>
    </rPh>
    <phoneticPr fontId="12"/>
  </si>
  <si>
    <t>システム運用作業</t>
    <rPh sb="4" eb="8">
      <t>ウンヨウサギョウ</t>
    </rPh>
    <phoneticPr fontId="12"/>
  </si>
  <si>
    <t>ハードウェア保守作業</t>
    <rPh sb="6" eb="10">
      <t>ホシュサギョウ</t>
    </rPh>
    <phoneticPr fontId="12"/>
  </si>
  <si>
    <t>その他外部委託費</t>
    <rPh sb="2" eb="3">
      <t>タ</t>
    </rPh>
    <rPh sb="3" eb="8">
      <t>ガイブイタクヒ</t>
    </rPh>
    <phoneticPr fontId="12"/>
  </si>
  <si>
    <t>作業費計</t>
    <rPh sb="0" eb="3">
      <t>サギョウヒ</t>
    </rPh>
    <rPh sb="3" eb="4">
      <t>ケイ</t>
    </rPh>
    <phoneticPr fontId="12"/>
  </si>
  <si>
    <t>■物品費</t>
    <rPh sb="1" eb="4">
      <t>ブッピンヒ</t>
    </rPh>
    <phoneticPr fontId="12"/>
  </si>
  <si>
    <t xml:space="preserve">ハードウェア賃料            </t>
    <rPh sb="6" eb="8">
      <t>チンリョウ</t>
    </rPh>
    <phoneticPr fontId="12"/>
  </si>
  <si>
    <t xml:space="preserve">ハードウェア保守費　　  </t>
    <rPh sb="6" eb="9">
      <t>ホシュヒ</t>
    </rPh>
    <phoneticPr fontId="12"/>
  </si>
  <si>
    <t>ソフトウェア賃料</t>
    <rPh sb="6" eb="8">
      <t>チンリョウ</t>
    </rPh>
    <phoneticPr fontId="12"/>
  </si>
  <si>
    <t>ソフトウェア保守費</t>
    <rPh sb="6" eb="9">
      <t>ホシュヒ</t>
    </rPh>
    <phoneticPr fontId="12"/>
  </si>
  <si>
    <t>データセンター利用費</t>
    <rPh sb="7" eb="9">
      <t>リヨウ</t>
    </rPh>
    <rPh sb="9" eb="10">
      <t>ヒ</t>
    </rPh>
    <phoneticPr fontId="12"/>
  </si>
  <si>
    <t>通信回線費</t>
    <rPh sb="0" eb="4">
      <t>ツウシンカイセン</t>
    </rPh>
    <rPh sb="4" eb="5">
      <t>ヒ</t>
    </rPh>
    <phoneticPr fontId="12"/>
  </si>
  <si>
    <t>クラウド利用経費</t>
    <rPh sb="4" eb="8">
      <t>リヨウケイヒ</t>
    </rPh>
    <phoneticPr fontId="12"/>
  </si>
  <si>
    <t>物品費計</t>
    <rPh sb="0" eb="3">
      <t>ブッピンヒ</t>
    </rPh>
    <rPh sb="3" eb="4">
      <t>ケイ</t>
    </rPh>
    <phoneticPr fontId="12"/>
  </si>
  <si>
    <t>ランニングコスト計</t>
    <rPh sb="8" eb="9">
      <t>ケイ</t>
    </rPh>
    <phoneticPr fontId="12"/>
  </si>
  <si>
    <t>３．経費比較内訳（イニシャルコスト）</t>
    <rPh sb="2" eb="4">
      <t>ケイヒ</t>
    </rPh>
    <rPh sb="4" eb="6">
      <t>ヒカク</t>
    </rPh>
    <rPh sb="6" eb="8">
      <t>ウチワケ</t>
    </rPh>
    <phoneticPr fontId="12"/>
  </si>
  <si>
    <t>４．経費比較内訳（ランニングコスト）</t>
    <phoneticPr fontId="12"/>
  </si>
  <si>
    <t>性能面・経済合理性の比較結果の公表</t>
    <rPh sb="0" eb="3">
      <t>セイノウメン</t>
    </rPh>
    <rPh sb="4" eb="9">
      <t>ケイザイゴウリセイ</t>
    </rPh>
    <rPh sb="10" eb="14">
      <t>ヒカクケッカ</t>
    </rPh>
    <rPh sb="15" eb="17">
      <t>コウヒョウ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</si>
</sst>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14" x14ac:knownFonts="1">
    <font>
      <sz val="11"/>
      <color theme="1"/>
      <name val="游ゴシック"/>
      <family val="2"/>
      <charset val="128"/>
      <scheme val="minor"/>
    </font>
    <font>
      <sz val="6"/>
      <name val="游ゴシック"/>
      <family val="2"/>
      <charset val="128"/>
      <scheme val="minor"/>
    </font>
    <font>
      <sz val="12"/>
      <color theme="1"/>
      <name val="ＭＳ ゴシック"/>
      <family val="3"/>
      <charset val="128"/>
    </font>
    <font>
      <sz val="12"/>
      <color theme="1"/>
      <name val="Meiryo UI"/>
      <family val="3"/>
      <charset val="128"/>
    </font>
    <font>
      <sz val="11"/>
      <color theme="1"/>
      <name val="Meiryo UI"/>
      <family val="3"/>
      <charset val="128"/>
    </font>
    <font>
      <sz val="10"/>
      <color theme="1"/>
      <name val="Meiryo UI"/>
      <family val="3"/>
      <charset val="128"/>
    </font>
    <font>
      <b/>
      <sz val="12"/>
      <color theme="1"/>
      <name val="Meiryo UI"/>
      <family val="3"/>
      <charset val="128"/>
    </font>
    <font>
      <b/>
      <sz val="14"/>
      <color theme="1"/>
      <name val="Meiryo UI"/>
      <family val="3"/>
      <charset val="128"/>
    </font>
    <font>
      <sz val="11"/>
      <name val="Meiryo UI"/>
      <family val="3"/>
      <charset val="128"/>
    </font>
    <font>
      <sz val="10"/>
      <name val="Meiryo UI"/>
      <family val="3"/>
      <charset val="128"/>
    </font>
    <font>
      <sz val="11"/>
      <color theme="1"/>
      <name val="游ゴシック"/>
      <family val="2"/>
      <charset val="128"/>
      <scheme val="minor"/>
    </font>
    <font>
      <sz val="11"/>
      <color rgb="FFFF0000"/>
      <name val="Meiryo UI"/>
      <family val="3"/>
      <charset val="128"/>
    </font>
    <font>
      <sz val="6"/>
      <name val="游ゴシック"/>
      <family val="3"/>
      <charset val="128"/>
      <scheme val="minor"/>
    </font>
    <font>
      <b/>
      <sz val="11"/>
      <color theme="1"/>
      <name val="Meiryo UI"/>
      <family val="3"/>
      <charset val="128"/>
    </font>
  </fonts>
  <fills count="5">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s>
  <borders count="25">
    <border>
      <left/>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dotted">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style="thin">
        <color auto="1"/>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alignment vertical="center"/>
    </xf>
    <xf numFmtId="38" fontId="10" fillId="0" borderId="0" applyFont="0" applyFill="0" applyBorder="0" applyAlignment="0" applyProtection="0">
      <alignment vertical="center"/>
    </xf>
  </cellStyleXfs>
  <cellXfs count="67">
    <xf numFmtId="0" fontId="0" fillId="0" borderId="0" xfId="0">
      <alignment vertical="center"/>
    </xf>
    <xf numFmtId="0" fontId="4" fillId="0" borderId="0" xfId="0" applyFont="1">
      <alignment vertical="center"/>
    </xf>
    <xf numFmtId="0" fontId="2" fillId="0" borderId="0" xfId="0" applyFont="1" applyAlignment="1">
      <alignment horizontal="right" vertical="center"/>
    </xf>
    <xf numFmtId="0" fontId="4" fillId="0" borderId="2" xfId="0" applyFont="1" applyBorder="1" applyAlignment="1">
      <alignment vertical="center" wrapText="1"/>
    </xf>
    <xf numFmtId="0" fontId="4" fillId="0" borderId="2" xfId="0" applyFont="1" applyBorder="1" applyAlignment="1">
      <alignment horizontal="center" vertical="center" wrapText="1"/>
    </xf>
    <xf numFmtId="0" fontId="5" fillId="0" borderId="0" xfId="0" applyFont="1">
      <alignment vertical="center"/>
    </xf>
    <xf numFmtId="0" fontId="4" fillId="0" borderId="0" xfId="0" applyFont="1" applyAlignment="1">
      <alignment horizontal="right" vertical="center"/>
    </xf>
    <xf numFmtId="0" fontId="8" fillId="0" borderId="2" xfId="0" applyFont="1" applyBorder="1" applyAlignment="1">
      <alignment vertical="center" wrapText="1"/>
    </xf>
    <xf numFmtId="0" fontId="8" fillId="0" borderId="2" xfId="0" applyFont="1" applyBorder="1" applyAlignment="1">
      <alignment horizontal="center" vertical="center" wrapText="1"/>
    </xf>
    <xf numFmtId="0" fontId="9" fillId="0" borderId="2" xfId="0" applyFont="1" applyBorder="1" applyAlignment="1">
      <alignment vertical="center" wrapText="1"/>
    </xf>
    <xf numFmtId="0" fontId="9" fillId="0" borderId="2" xfId="0" applyFont="1" applyBorder="1" applyAlignment="1">
      <alignment horizontal="center" vertical="center" wrapText="1"/>
    </xf>
    <xf numFmtId="38" fontId="8" fillId="0" borderId="2" xfId="1" applyFont="1" applyFill="1" applyBorder="1" applyAlignment="1">
      <alignment horizontal="center" vertical="center" wrapText="1"/>
    </xf>
    <xf numFmtId="0" fontId="4" fillId="0" borderId="2" xfId="0" applyFont="1" applyBorder="1" applyAlignment="1">
      <alignment horizontal="center" vertical="center"/>
    </xf>
    <xf numFmtId="0" fontId="6" fillId="0" borderId="0" xfId="0" applyFont="1">
      <alignment vertical="center"/>
    </xf>
    <xf numFmtId="0" fontId="4" fillId="0" borderId="0" xfId="0" applyFont="1" applyAlignment="1"/>
    <xf numFmtId="0" fontId="4" fillId="0" borderId="13" xfId="0" applyFont="1" applyBorder="1" applyAlignment="1">
      <alignment horizontal="left" vertical="center"/>
    </xf>
    <xf numFmtId="0" fontId="4" fillId="0" borderId="0" xfId="0" applyFont="1" applyAlignment="1">
      <alignment horizontal="left" vertical="center"/>
    </xf>
    <xf numFmtId="0" fontId="4" fillId="3" borderId="15" xfId="0" applyFont="1" applyFill="1" applyBorder="1" applyAlignment="1">
      <alignment horizontal="center" vertical="center" wrapText="1"/>
    </xf>
    <xf numFmtId="0" fontId="4" fillId="0" borderId="14" xfId="0" applyFont="1" applyBorder="1" applyAlignment="1">
      <alignment horizontal="left" vertical="center"/>
    </xf>
    <xf numFmtId="5" fontId="4" fillId="0" borderId="15" xfId="0" applyNumberFormat="1" applyFont="1" applyBorder="1" applyAlignment="1">
      <alignment horizontal="right" vertical="center"/>
    </xf>
    <xf numFmtId="0" fontId="8" fillId="0" borderId="2" xfId="0" applyFont="1" applyBorder="1" applyAlignment="1">
      <alignment horizontal="left" vertical="center"/>
    </xf>
    <xf numFmtId="5" fontId="8" fillId="0" borderId="15" xfId="0" applyNumberFormat="1" applyFont="1" applyBorder="1" applyAlignment="1">
      <alignment horizontal="right" vertical="center"/>
    </xf>
    <xf numFmtId="0" fontId="4" fillId="0" borderId="2" xfId="0" applyFont="1" applyBorder="1" applyAlignment="1">
      <alignment horizontal="left" vertical="center"/>
    </xf>
    <xf numFmtId="0" fontId="4" fillId="0" borderId="2" xfId="0" applyFont="1" applyBorder="1" applyAlignment="1"/>
    <xf numFmtId="0" fontId="4" fillId="4" borderId="2" xfId="0" applyFont="1" applyFill="1" applyBorder="1" applyAlignment="1">
      <alignment horizontal="center" vertical="center" wrapText="1"/>
    </xf>
    <xf numFmtId="5" fontId="4" fillId="0" borderId="2" xfId="0" applyNumberFormat="1" applyFont="1" applyBorder="1" applyAlignment="1">
      <alignment horizontal="right" vertical="center"/>
    </xf>
    <xf numFmtId="5" fontId="8" fillId="0" borderId="2" xfId="0" applyNumberFormat="1" applyFont="1" applyBorder="1" applyAlignment="1">
      <alignment horizontal="right" vertical="center"/>
    </xf>
    <xf numFmtId="0" fontId="13" fillId="0" borderId="0" xfId="0" applyFont="1" applyFill="1" applyAlignment="1">
      <alignment horizontal="left" vertical="center"/>
    </xf>
    <xf numFmtId="0" fontId="13" fillId="0" borderId="0" xfId="0" applyFont="1" applyFill="1" applyAlignment="1"/>
    <xf numFmtId="0" fontId="7" fillId="0" borderId="0" xfId="0" applyFont="1" applyAlignment="1">
      <alignment horizontal="center" vertical="center"/>
    </xf>
    <xf numFmtId="0" fontId="8" fillId="0" borderId="0" xfId="0" applyFont="1" applyFill="1" applyBorder="1" applyAlignment="1">
      <alignment horizontal="left" vertical="center"/>
    </xf>
    <xf numFmtId="0" fontId="4" fillId="0" borderId="2" xfId="0" applyFont="1" applyBorder="1" applyAlignment="1">
      <alignment horizontal="center" vertical="center"/>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8" fillId="0" borderId="3" xfId="0" applyFont="1" applyBorder="1" applyAlignment="1">
      <alignment vertical="center" wrapText="1"/>
    </xf>
    <xf numFmtId="0" fontId="8" fillId="0" borderId="4" xfId="0" applyFont="1" applyBorder="1" applyAlignment="1">
      <alignment vertical="center" wrapText="1"/>
    </xf>
    <xf numFmtId="0" fontId="8" fillId="0" borderId="5" xfId="0" applyFont="1" applyBorder="1" applyAlignment="1">
      <alignment vertical="center" wrapText="1"/>
    </xf>
    <xf numFmtId="0" fontId="6" fillId="0" borderId="0" xfId="0" applyFont="1" applyAlignment="1">
      <alignment vertical="center"/>
    </xf>
    <xf numFmtId="0" fontId="4" fillId="2" borderId="13"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13" xfId="0" applyFont="1" applyFill="1" applyBorder="1" applyAlignment="1">
      <alignment horizontal="center"/>
    </xf>
    <xf numFmtId="0" fontId="4" fillId="2" borderId="19" xfId="0" applyFont="1" applyFill="1" applyBorder="1" applyAlignment="1">
      <alignment horizont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3" xfId="0" applyFont="1" applyBorder="1" applyAlignment="1">
      <alignment horizontal="center" vertical="center"/>
    </xf>
    <xf numFmtId="0" fontId="4" fillId="0" borderId="19" xfId="0" applyFont="1" applyBorder="1" applyAlignment="1">
      <alignment horizontal="center" vertical="center"/>
    </xf>
    <xf numFmtId="0" fontId="3" fillId="0" borderId="0" xfId="0" applyFont="1" applyAlignment="1">
      <alignment horizontal="right" vertical="center"/>
    </xf>
    <xf numFmtId="0" fontId="6" fillId="0" borderId="0" xfId="0" applyFont="1" applyAlignment="1">
      <alignment horizontal="center" vertical="center"/>
    </xf>
    <xf numFmtId="0" fontId="4" fillId="0" borderId="6" xfId="0" applyFont="1" applyFill="1" applyBorder="1" applyAlignment="1">
      <alignment vertical="top" wrapText="1"/>
    </xf>
    <xf numFmtId="0" fontId="4" fillId="0" borderId="7" xfId="0" applyFont="1" applyFill="1" applyBorder="1" applyAlignment="1">
      <alignment vertical="top"/>
    </xf>
    <xf numFmtId="0" fontId="4" fillId="0" borderId="8" xfId="0" applyFont="1" applyFill="1" applyBorder="1" applyAlignment="1">
      <alignment vertical="top"/>
    </xf>
    <xf numFmtId="0" fontId="4" fillId="0" borderId="9" xfId="0" applyFont="1" applyFill="1" applyBorder="1" applyAlignment="1">
      <alignment vertical="top"/>
    </xf>
    <xf numFmtId="0" fontId="4" fillId="0" borderId="0" xfId="0" applyFont="1" applyFill="1" applyBorder="1" applyAlignment="1">
      <alignment vertical="top"/>
    </xf>
    <xf numFmtId="0" fontId="4" fillId="0" borderId="10" xfId="0" applyFont="1" applyFill="1" applyBorder="1" applyAlignment="1">
      <alignment vertical="top"/>
    </xf>
    <xf numFmtId="0" fontId="4" fillId="0" borderId="11" xfId="0" applyFont="1" applyFill="1" applyBorder="1" applyAlignment="1">
      <alignment vertical="top"/>
    </xf>
    <xf numFmtId="0" fontId="4" fillId="0" borderId="12" xfId="0" applyFont="1" applyFill="1" applyBorder="1" applyAlignment="1">
      <alignment vertical="top"/>
    </xf>
    <xf numFmtId="0" fontId="4" fillId="0" borderId="1" xfId="0" applyFont="1" applyFill="1" applyBorder="1" applyAlignment="1">
      <alignment vertical="top"/>
    </xf>
    <xf numFmtId="0" fontId="8" fillId="0" borderId="21" xfId="0" applyFont="1" applyFill="1" applyBorder="1" applyAlignment="1">
      <alignment horizontal="left" vertical="center"/>
    </xf>
    <xf numFmtId="0" fontId="8" fillId="0" borderId="20" xfId="0" applyFont="1" applyFill="1" applyBorder="1" applyAlignment="1">
      <alignment horizontal="left" vertical="center"/>
    </xf>
    <xf numFmtId="0" fontId="8" fillId="0" borderId="16" xfId="0" applyFont="1" applyFill="1" applyBorder="1" applyAlignment="1">
      <alignment horizontal="left" vertical="center" wrapText="1"/>
    </xf>
    <xf numFmtId="0" fontId="8" fillId="0" borderId="22" xfId="0" applyFont="1" applyFill="1" applyBorder="1" applyAlignment="1">
      <alignment horizontal="left" vertical="center"/>
    </xf>
    <xf numFmtId="0" fontId="8" fillId="0" borderId="17" xfId="0" applyFont="1" applyFill="1" applyBorder="1" applyAlignment="1">
      <alignment horizontal="left" vertical="center"/>
    </xf>
    <xf numFmtId="0" fontId="8" fillId="0" borderId="23" xfId="0" applyFont="1" applyFill="1" applyBorder="1" applyAlignment="1">
      <alignment horizontal="left" vertical="center"/>
    </xf>
    <xf numFmtId="0" fontId="8" fillId="0" borderId="18" xfId="0" applyFont="1" applyFill="1" applyBorder="1" applyAlignment="1">
      <alignment horizontal="left" vertical="center"/>
    </xf>
    <xf numFmtId="0" fontId="8" fillId="0" borderId="24" xfId="0" applyFont="1" applyFill="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1"/>
  <sheetViews>
    <sheetView tabSelected="1" view="pageBreakPreview" topLeftCell="A34" zoomScaleNormal="100" zoomScaleSheetLayoutView="100" workbookViewId="0">
      <selection activeCell="A37" sqref="A37"/>
    </sheetView>
  </sheetViews>
  <sheetFormatPr defaultColWidth="8.625" defaultRowHeight="15.75" x14ac:dyDescent="0.4"/>
  <cols>
    <col min="1" max="1" width="31.875" style="1" bestFit="1" customWidth="1"/>
    <col min="2" max="2" width="39.625" style="1" customWidth="1"/>
    <col min="3" max="4" width="16.125" style="1" customWidth="1"/>
    <col min="5" max="16384" width="8.625" style="1"/>
  </cols>
  <sheetData>
    <row r="1" spans="1:7" ht="19.5" x14ac:dyDescent="0.4">
      <c r="A1" s="29" t="s">
        <v>65</v>
      </c>
      <c r="B1" s="29"/>
      <c r="C1" s="29"/>
      <c r="D1" s="29"/>
    </row>
    <row r="3" spans="1:7" x14ac:dyDescent="0.4">
      <c r="C3" s="6" t="s">
        <v>15</v>
      </c>
      <c r="D3" s="1" t="s">
        <v>26</v>
      </c>
      <c r="G3" s="2"/>
    </row>
    <row r="5" spans="1:7" ht="16.5" x14ac:dyDescent="0.4">
      <c r="A5" s="38" t="s">
        <v>0</v>
      </c>
      <c r="B5" s="38"/>
      <c r="C5" s="38"/>
      <c r="D5" s="38"/>
    </row>
    <row r="6" spans="1:7" ht="31.5" customHeight="1" x14ac:dyDescent="0.4">
      <c r="A6" s="61" t="s">
        <v>23</v>
      </c>
      <c r="B6" s="59"/>
      <c r="C6" s="59"/>
      <c r="D6" s="62"/>
    </row>
    <row r="7" spans="1:7" ht="31.5" customHeight="1" x14ac:dyDescent="0.4">
      <c r="A7" s="63"/>
      <c r="B7" s="30"/>
      <c r="C7" s="30"/>
      <c r="D7" s="64"/>
    </row>
    <row r="8" spans="1:7" ht="26.25" customHeight="1" x14ac:dyDescent="0.4">
      <c r="A8" s="65"/>
      <c r="B8" s="60"/>
      <c r="C8" s="60"/>
      <c r="D8" s="66"/>
    </row>
    <row r="9" spans="1:7" ht="11.25" customHeight="1" x14ac:dyDescent="0.4"/>
    <row r="10" spans="1:7" ht="16.5" x14ac:dyDescent="0.4">
      <c r="A10" s="13" t="s">
        <v>29</v>
      </c>
    </row>
    <row r="11" spans="1:7" ht="74.25" x14ac:dyDescent="0.4">
      <c r="A11" s="31"/>
      <c r="B11" s="31"/>
      <c r="C11" s="3" t="s">
        <v>20</v>
      </c>
      <c r="D11" s="3" t="s">
        <v>22</v>
      </c>
    </row>
    <row r="12" spans="1:7" ht="29.45" customHeight="1" x14ac:dyDescent="0.4">
      <c r="A12" s="32" t="s">
        <v>1</v>
      </c>
      <c r="B12" s="3" t="s">
        <v>2</v>
      </c>
      <c r="C12" s="4" t="s">
        <v>3</v>
      </c>
      <c r="D12" s="4" t="s">
        <v>3</v>
      </c>
    </row>
    <row r="13" spans="1:7" ht="29.45" customHeight="1" x14ac:dyDescent="0.4">
      <c r="A13" s="33"/>
      <c r="B13" s="3" t="s">
        <v>4</v>
      </c>
      <c r="C13" s="4" t="s">
        <v>21</v>
      </c>
      <c r="D13" s="4" t="s">
        <v>5</v>
      </c>
    </row>
    <row r="14" spans="1:7" ht="29.45" customHeight="1" x14ac:dyDescent="0.4">
      <c r="A14" s="33"/>
      <c r="B14" s="3" t="s">
        <v>6</v>
      </c>
      <c r="C14" s="4" t="s">
        <v>7</v>
      </c>
      <c r="D14" s="4" t="s">
        <v>7</v>
      </c>
    </row>
    <row r="15" spans="1:7" ht="29.45" customHeight="1" x14ac:dyDescent="0.4">
      <c r="A15" s="33"/>
      <c r="B15" s="3" t="s">
        <v>8</v>
      </c>
      <c r="C15" s="4" t="s">
        <v>9</v>
      </c>
      <c r="D15" s="4" t="s">
        <v>28</v>
      </c>
    </row>
    <row r="16" spans="1:7" ht="29.45" customHeight="1" x14ac:dyDescent="0.4">
      <c r="A16" s="34"/>
      <c r="B16" s="3" t="s">
        <v>10</v>
      </c>
      <c r="C16" s="4" t="s">
        <v>3</v>
      </c>
      <c r="D16" s="4" t="s">
        <v>3</v>
      </c>
    </row>
    <row r="17" spans="1:4" ht="29.45" customHeight="1" x14ac:dyDescent="0.4">
      <c r="A17" s="35" t="s">
        <v>14</v>
      </c>
      <c r="B17" s="7" t="s">
        <v>18</v>
      </c>
      <c r="C17" s="11">
        <v>19410000</v>
      </c>
      <c r="D17" s="11">
        <v>17410000</v>
      </c>
    </row>
    <row r="18" spans="1:4" ht="29.45" customHeight="1" x14ac:dyDescent="0.4">
      <c r="A18" s="36"/>
      <c r="B18" s="7" t="s">
        <v>19</v>
      </c>
      <c r="C18" s="11">
        <v>7074000</v>
      </c>
      <c r="D18" s="11">
        <v>5730000</v>
      </c>
    </row>
    <row r="19" spans="1:4" ht="29.45" customHeight="1" x14ac:dyDescent="0.4">
      <c r="A19" s="37"/>
      <c r="B19" s="7" t="s">
        <v>11</v>
      </c>
      <c r="C19" s="8" t="s">
        <v>27</v>
      </c>
      <c r="D19" s="8" t="s">
        <v>27</v>
      </c>
    </row>
    <row r="20" spans="1:4" s="5" customFormat="1" ht="51.95" customHeight="1" x14ac:dyDescent="0.4">
      <c r="A20" s="9" t="s">
        <v>12</v>
      </c>
      <c r="B20" s="9" t="s">
        <v>13</v>
      </c>
      <c r="C20" s="10" t="s">
        <v>27</v>
      </c>
      <c r="D20" s="10" t="s">
        <v>27</v>
      </c>
    </row>
    <row r="22" spans="1:4" ht="17.25" customHeight="1" x14ac:dyDescent="0.25">
      <c r="A22" s="27" t="s">
        <v>63</v>
      </c>
      <c r="B22" s="16"/>
      <c r="C22" s="14"/>
      <c r="D22" s="14"/>
    </row>
    <row r="23" spans="1:4" x14ac:dyDescent="0.4">
      <c r="A23" s="39" t="s">
        <v>30</v>
      </c>
      <c r="B23" s="40"/>
      <c r="C23" s="17" t="s">
        <v>31</v>
      </c>
      <c r="D23" s="24" t="s">
        <v>31</v>
      </c>
    </row>
    <row r="24" spans="1:4" x14ac:dyDescent="0.4">
      <c r="A24" s="15" t="s">
        <v>32</v>
      </c>
      <c r="B24" s="18"/>
      <c r="C24" s="19">
        <v>0</v>
      </c>
      <c r="D24" s="25">
        <v>0</v>
      </c>
    </row>
    <row r="25" spans="1:4" x14ac:dyDescent="0.4">
      <c r="A25" s="31" t="s">
        <v>33</v>
      </c>
      <c r="B25" s="20" t="s">
        <v>34</v>
      </c>
      <c r="C25" s="21">
        <f>D25+2000000</f>
        <v>9550000</v>
      </c>
      <c r="D25" s="25">
        <v>7550000</v>
      </c>
    </row>
    <row r="26" spans="1:4" x14ac:dyDescent="0.4">
      <c r="A26" s="31"/>
      <c r="B26" s="20" t="s">
        <v>35</v>
      </c>
      <c r="C26" s="21">
        <f t="shared" ref="C26:C33" si="0">D26</f>
        <v>2400000</v>
      </c>
      <c r="D26" s="25">
        <v>2400000</v>
      </c>
    </row>
    <row r="27" spans="1:4" x14ac:dyDescent="0.4">
      <c r="A27" s="31"/>
      <c r="B27" s="20" t="s">
        <v>36</v>
      </c>
      <c r="C27" s="21">
        <f t="shared" si="0"/>
        <v>1440000</v>
      </c>
      <c r="D27" s="25">
        <v>1440000</v>
      </c>
    </row>
    <row r="28" spans="1:4" x14ac:dyDescent="0.4">
      <c r="A28" s="31" t="s">
        <v>37</v>
      </c>
      <c r="B28" s="20" t="s">
        <v>38</v>
      </c>
      <c r="C28" s="21">
        <f t="shared" si="0"/>
        <v>1920000</v>
      </c>
      <c r="D28" s="25">
        <v>1920000</v>
      </c>
    </row>
    <row r="29" spans="1:4" x14ac:dyDescent="0.4">
      <c r="A29" s="31"/>
      <c r="B29" s="20" t="s">
        <v>39</v>
      </c>
      <c r="C29" s="21">
        <f t="shared" si="0"/>
        <v>240000</v>
      </c>
      <c r="D29" s="25">
        <v>240000</v>
      </c>
    </row>
    <row r="30" spans="1:4" x14ac:dyDescent="0.4">
      <c r="A30" s="31"/>
      <c r="B30" s="20" t="s">
        <v>40</v>
      </c>
      <c r="C30" s="21">
        <f t="shared" si="0"/>
        <v>2420000</v>
      </c>
      <c r="D30" s="25">
        <v>2420000</v>
      </c>
    </row>
    <row r="31" spans="1:4" x14ac:dyDescent="0.4">
      <c r="A31" s="31" t="s">
        <v>41</v>
      </c>
      <c r="B31" s="22" t="s">
        <v>42</v>
      </c>
      <c r="C31" s="19">
        <f t="shared" si="0"/>
        <v>480000</v>
      </c>
      <c r="D31" s="25">
        <v>480000</v>
      </c>
    </row>
    <row r="32" spans="1:4" x14ac:dyDescent="0.4">
      <c r="A32" s="31"/>
      <c r="B32" s="22" t="s">
        <v>43</v>
      </c>
      <c r="C32" s="19">
        <f t="shared" si="0"/>
        <v>480000</v>
      </c>
      <c r="D32" s="25">
        <v>480000</v>
      </c>
    </row>
    <row r="33" spans="1:4" x14ac:dyDescent="0.4">
      <c r="A33" s="12" t="s">
        <v>44</v>
      </c>
      <c r="B33" s="22" t="s">
        <v>45</v>
      </c>
      <c r="C33" s="19">
        <f t="shared" si="0"/>
        <v>480000</v>
      </c>
      <c r="D33" s="25">
        <v>480000</v>
      </c>
    </row>
    <row r="34" spans="1:4" x14ac:dyDescent="0.4">
      <c r="A34" s="46" t="s">
        <v>46</v>
      </c>
      <c r="B34" s="47"/>
      <c r="C34" s="19">
        <v>0</v>
      </c>
      <c r="D34" s="25">
        <v>0</v>
      </c>
    </row>
    <row r="35" spans="1:4" x14ac:dyDescent="0.25">
      <c r="A35" s="41" t="s">
        <v>47</v>
      </c>
      <c r="B35" s="42"/>
      <c r="C35" s="19">
        <f>SUM(C24:C34)</f>
        <v>19410000</v>
      </c>
      <c r="D35" s="25">
        <f>SUM(D24:D34)</f>
        <v>17410000</v>
      </c>
    </row>
    <row r="36" spans="1:4" x14ac:dyDescent="0.25">
      <c r="A36" s="14"/>
      <c r="B36" s="14"/>
      <c r="C36" s="14"/>
      <c r="D36" s="14"/>
    </row>
    <row r="37" spans="1:4" ht="18.75" customHeight="1" x14ac:dyDescent="0.25">
      <c r="A37" s="28" t="s">
        <v>64</v>
      </c>
      <c r="B37" s="14"/>
      <c r="C37" s="14"/>
      <c r="D37" s="14"/>
    </row>
    <row r="38" spans="1:4" x14ac:dyDescent="0.4">
      <c r="A38" s="39" t="s">
        <v>30</v>
      </c>
      <c r="B38" s="40"/>
      <c r="C38" s="17" t="s">
        <v>31</v>
      </c>
      <c r="D38" s="24" t="s">
        <v>31</v>
      </c>
    </row>
    <row r="39" spans="1:4" x14ac:dyDescent="0.4">
      <c r="A39" s="43" t="s">
        <v>48</v>
      </c>
      <c r="B39" s="22" t="s">
        <v>49</v>
      </c>
      <c r="C39" s="21">
        <f>D39+3480000</f>
        <v>14190000</v>
      </c>
      <c r="D39" s="25">
        <v>10710000</v>
      </c>
    </row>
    <row r="40" spans="1:4" x14ac:dyDescent="0.25">
      <c r="A40" s="44"/>
      <c r="B40" s="23" t="s">
        <v>50</v>
      </c>
      <c r="C40" s="19">
        <v>0</v>
      </c>
      <c r="D40" s="25">
        <v>0</v>
      </c>
    </row>
    <row r="41" spans="1:4" x14ac:dyDescent="0.25">
      <c r="A41" s="44"/>
      <c r="B41" s="23" t="s">
        <v>51</v>
      </c>
      <c r="C41" s="19">
        <f>D41*1.5</f>
        <v>0</v>
      </c>
      <c r="D41" s="25">
        <v>0</v>
      </c>
    </row>
    <row r="42" spans="1:4" x14ac:dyDescent="0.25">
      <c r="A42" s="45"/>
      <c r="B42" s="23" t="s">
        <v>52</v>
      </c>
      <c r="C42" s="19">
        <f>C39+C40+C41</f>
        <v>14190000</v>
      </c>
      <c r="D42" s="25">
        <f>D39+D40+D41</f>
        <v>10710000</v>
      </c>
    </row>
    <row r="43" spans="1:4" x14ac:dyDescent="0.25">
      <c r="A43" s="43" t="s">
        <v>53</v>
      </c>
      <c r="B43" s="23" t="s">
        <v>54</v>
      </c>
      <c r="C43" s="19">
        <f>D43</f>
        <v>0</v>
      </c>
      <c r="D43" s="25">
        <v>0</v>
      </c>
    </row>
    <row r="44" spans="1:4" x14ac:dyDescent="0.25">
      <c r="A44" s="44"/>
      <c r="B44" s="23" t="s">
        <v>55</v>
      </c>
      <c r="C44" s="19">
        <f>D44</f>
        <v>780000</v>
      </c>
      <c r="D44" s="25">
        <v>780000</v>
      </c>
    </row>
    <row r="45" spans="1:4" x14ac:dyDescent="0.25">
      <c r="A45" s="44"/>
      <c r="B45" s="23" t="s">
        <v>56</v>
      </c>
      <c r="C45" s="19">
        <f>D45*1.5</f>
        <v>0</v>
      </c>
      <c r="D45" s="25">
        <v>0</v>
      </c>
    </row>
    <row r="46" spans="1:4" x14ac:dyDescent="0.25">
      <c r="A46" s="44"/>
      <c r="B46" s="23" t="s">
        <v>57</v>
      </c>
      <c r="C46" s="19">
        <f>D46</f>
        <v>0</v>
      </c>
      <c r="D46" s="25">
        <v>0</v>
      </c>
    </row>
    <row r="47" spans="1:4" x14ac:dyDescent="0.25">
      <c r="A47" s="44"/>
      <c r="B47" s="23" t="s">
        <v>58</v>
      </c>
      <c r="C47" s="19">
        <f>D47</f>
        <v>0</v>
      </c>
      <c r="D47" s="25">
        <v>0</v>
      </c>
    </row>
    <row r="48" spans="1:4" x14ac:dyDescent="0.4">
      <c r="A48" s="44"/>
      <c r="B48" s="22" t="s">
        <v>59</v>
      </c>
      <c r="C48" s="19">
        <v>1200000</v>
      </c>
      <c r="D48" s="25">
        <v>1200000</v>
      </c>
    </row>
    <row r="49" spans="1:4" x14ac:dyDescent="0.4">
      <c r="A49" s="44"/>
      <c r="B49" s="22" t="s">
        <v>60</v>
      </c>
      <c r="C49" s="19">
        <v>19200000</v>
      </c>
      <c r="D49" s="26">
        <v>15960000</v>
      </c>
    </row>
    <row r="50" spans="1:4" x14ac:dyDescent="0.25">
      <c r="A50" s="45"/>
      <c r="B50" s="23" t="s">
        <v>61</v>
      </c>
      <c r="C50" s="19">
        <f>SUM(C43:C49)</f>
        <v>21180000</v>
      </c>
      <c r="D50" s="25">
        <f>SUM(D43:D49)</f>
        <v>17940000</v>
      </c>
    </row>
    <row r="51" spans="1:4" x14ac:dyDescent="0.25">
      <c r="A51" s="41" t="s">
        <v>62</v>
      </c>
      <c r="B51" s="42"/>
      <c r="C51" s="19">
        <f>C42+C50</f>
        <v>35370000</v>
      </c>
      <c r="D51" s="25">
        <f>D42+D50</f>
        <v>28650000</v>
      </c>
    </row>
  </sheetData>
  <mergeCells count="16">
    <mergeCell ref="A23:B23"/>
    <mergeCell ref="A35:B35"/>
    <mergeCell ref="A38:B38"/>
    <mergeCell ref="A51:B51"/>
    <mergeCell ref="A43:A50"/>
    <mergeCell ref="A39:A42"/>
    <mergeCell ref="A25:A27"/>
    <mergeCell ref="A28:A30"/>
    <mergeCell ref="A31:A32"/>
    <mergeCell ref="A34:B34"/>
    <mergeCell ref="A1:D1"/>
    <mergeCell ref="A6:D8"/>
    <mergeCell ref="A11:B11"/>
    <mergeCell ref="A12:A16"/>
    <mergeCell ref="A17:A19"/>
    <mergeCell ref="A5:D5"/>
  </mergeCells>
  <phoneticPr fontId="1"/>
  <pageMargins left="0.61" right="0.55118110236220474" top="0.41" bottom="0.2" header="0.2" footer="0.19685039370078741"/>
  <pageSetup paperSize="9" scale="77"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BEE3D-3020-4E28-A6A7-3C485C715130}">
  <dimension ref="A1:G8"/>
  <sheetViews>
    <sheetView view="pageBreakPreview" zoomScale="145" zoomScaleNormal="100" zoomScaleSheetLayoutView="145" workbookViewId="0">
      <selection activeCell="F7" sqref="F7"/>
    </sheetView>
  </sheetViews>
  <sheetFormatPr defaultColWidth="8.625" defaultRowHeight="15.75" x14ac:dyDescent="0.4"/>
  <cols>
    <col min="1" max="1" width="10.625" style="1" customWidth="1"/>
    <col min="2" max="2" width="37.25" style="1" customWidth="1"/>
    <col min="3" max="4" width="17.375" style="1" customWidth="1"/>
    <col min="5" max="16384" width="8.625" style="1"/>
  </cols>
  <sheetData>
    <row r="1" spans="1:7" ht="16.5" x14ac:dyDescent="0.4">
      <c r="A1" s="48" t="s">
        <v>16</v>
      </c>
      <c r="B1" s="48"/>
      <c r="C1" s="48"/>
      <c r="D1" s="48"/>
    </row>
    <row r="2" spans="1:7" x14ac:dyDescent="0.4">
      <c r="C2" s="6" t="s">
        <v>15</v>
      </c>
      <c r="D2" s="1" t="s">
        <v>24</v>
      </c>
      <c r="G2" s="2"/>
    </row>
    <row r="3" spans="1:7" x14ac:dyDescent="0.4">
      <c r="C3" s="6"/>
      <c r="G3" s="2"/>
    </row>
    <row r="4" spans="1:7" ht="16.5" x14ac:dyDescent="0.4">
      <c r="A4" s="49" t="s">
        <v>17</v>
      </c>
      <c r="B4" s="49"/>
      <c r="C4" s="49"/>
      <c r="D4" s="49"/>
      <c r="G4" s="2"/>
    </row>
    <row r="5" spans="1:7" ht="16.5" thickBot="1" x14ac:dyDescent="0.45"/>
    <row r="6" spans="1:7" ht="29.1" customHeight="1" x14ac:dyDescent="0.4">
      <c r="A6" s="50" t="s">
        <v>25</v>
      </c>
      <c r="B6" s="51"/>
      <c r="C6" s="51"/>
      <c r="D6" s="52"/>
    </row>
    <row r="7" spans="1:7" ht="148.5" customHeight="1" x14ac:dyDescent="0.4">
      <c r="A7" s="53"/>
      <c r="B7" s="54"/>
      <c r="C7" s="54"/>
      <c r="D7" s="55"/>
    </row>
    <row r="8" spans="1:7" ht="31.5" customHeight="1" thickBot="1" x14ac:dyDescent="0.45">
      <c r="A8" s="56"/>
      <c r="B8" s="57"/>
      <c r="C8" s="57"/>
      <c r="D8" s="58"/>
    </row>
  </sheetData>
  <mergeCells count="3">
    <mergeCell ref="A1:D1"/>
    <mergeCell ref="A4:D4"/>
    <mergeCell ref="A6:D8"/>
  </mergeCells>
  <phoneticPr fontId="1"/>
  <pageMargins left="0.53125" right="0.54166666666666663"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公表資料</vt:lpstr>
      <vt:lpstr>別紙 (リフトシフト同時案)</vt:lpstr>
      <vt:lpstr>公表資料!Print_Area</vt:lpstr>
      <vt:lpstr>'別紙 (リフトシフト同時案)'!Print_Area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Kenta Suzuki</dc:creator>
  <cp:lastModifiedBy>今泉 良平</cp:lastModifiedBy>
  <cp:lastPrinted>2026-07-12T23:38:28Z</cp:lastPrinted>
  <dcterms:created xsi:type="dcterms:W3CDTF">2022-12-05T09:24:37Z</dcterms:created>
  <dcterms:modified xsi:type="dcterms:W3CDTF">2026-07-12T23:38:31Z</dcterms:modified>
</cp:coreProperties>
</file>